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/downloads/"/>
    </mc:Choice>
  </mc:AlternateContent>
  <xr:revisionPtr revIDLastSave="0" documentId="13_ncr:1_{D3F5BC33-E31F-6E4A-A262-8CF06D91AD6B}" xr6:coauthVersionLast="47" xr6:coauthVersionMax="47" xr10:uidLastSave="{00000000-0000-0000-0000-000000000000}"/>
  <bookViews>
    <workbookView xWindow="6200" yWindow="500" windowWidth="37300" windowHeight="22740" tabRatio="429" xr2:uid="{00000000-000D-0000-FFFF-FFFF00000000}"/>
  </bookViews>
  <sheets>
    <sheet name="TC23 PROPOSED SCHEDULE" sheetId="7" r:id="rId1"/>
    <sheet name="Sessions" sheetId="2" r:id="rId2"/>
    <sheet name="Rooms" sheetId="1" r:id="rId3"/>
    <sheet name="Summary" sheetId="5" r:id="rId4"/>
    <sheet name="Sheet1" sheetId="6" r:id="rId5"/>
  </sheets>
  <definedNames>
    <definedName name="_xlnm._FilterDatabase" localSheetId="2" hidden="1">Rooms!$A$1:$F$46</definedName>
    <definedName name="_xlnm._FilterDatabase" localSheetId="4" hidden="1">Sheet1!$A$1:$E$1</definedName>
    <definedName name="_xlnm.Print_Area" localSheetId="0">'TC23 PROPOSED SCHEDULE'!$A$1:$J$25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6" i="7" l="1"/>
  <c r="F86" i="7" s="1"/>
  <c r="A85" i="7"/>
  <c r="F85" i="7"/>
  <c r="A83" i="7"/>
  <c r="I83" i="7" s="1"/>
  <c r="A60" i="7"/>
  <c r="A61" i="7" s="1"/>
  <c r="I58" i="7"/>
  <c r="H58" i="7"/>
  <c r="G58" i="7"/>
  <c r="F58" i="7"/>
  <c r="E58" i="7"/>
  <c r="A30" i="7"/>
  <c r="F30" i="7" s="1"/>
  <c r="I28" i="7"/>
  <c r="H28" i="7"/>
  <c r="G28" i="7"/>
  <c r="F28" i="7"/>
  <c r="E28" i="7"/>
  <c r="A4" i="7"/>
  <c r="G4" i="7" s="1"/>
  <c r="I3" i="7"/>
  <c r="H3" i="7"/>
  <c r="G3" i="7"/>
  <c r="F3" i="7"/>
  <c r="E3" i="7"/>
  <c r="G86" i="7" l="1"/>
  <c r="H86" i="7"/>
  <c r="I86" i="7"/>
  <c r="E86" i="7"/>
  <c r="G85" i="7"/>
  <c r="H85" i="7"/>
  <c r="I85" i="7"/>
  <c r="E85" i="7"/>
  <c r="E83" i="7"/>
  <c r="G83" i="7"/>
  <c r="H83" i="7"/>
  <c r="F83" i="7"/>
  <c r="H60" i="7"/>
  <c r="I30" i="7"/>
  <c r="F60" i="7"/>
  <c r="A6" i="7"/>
  <c r="I6" i="7" s="1"/>
  <c r="A31" i="7"/>
  <c r="H31" i="7" s="1"/>
  <c r="G60" i="7"/>
  <c r="I60" i="7"/>
  <c r="E61" i="7"/>
  <c r="H61" i="7"/>
  <c r="G61" i="7"/>
  <c r="F61" i="7"/>
  <c r="A64" i="7"/>
  <c r="I61" i="7"/>
  <c r="H4" i="7"/>
  <c r="G30" i="7"/>
  <c r="I4" i="7"/>
  <c r="H30" i="7"/>
  <c r="E60" i="7"/>
  <c r="E4" i="7"/>
  <c r="F4" i="7"/>
  <c r="E30" i="7"/>
  <c r="C21" i="5"/>
  <c r="D21" i="5"/>
  <c r="B21" i="5"/>
  <c r="F20" i="5"/>
  <c r="E20" i="5" s="1"/>
  <c r="F19" i="5"/>
  <c r="E19" i="5" s="1"/>
  <c r="F18" i="5"/>
  <c r="E18" i="5" s="1"/>
  <c r="F17" i="5"/>
  <c r="E17" i="5" s="1"/>
  <c r="F16" i="5"/>
  <c r="E16" i="5" s="1"/>
  <c r="F15" i="5"/>
  <c r="E15" i="5" s="1"/>
  <c r="F14" i="5"/>
  <c r="E14" i="5" s="1"/>
  <c r="F13" i="5"/>
  <c r="E13" i="5" s="1"/>
  <c r="C7" i="5"/>
  <c r="D3" i="5"/>
  <c r="D4" i="5"/>
  <c r="D5" i="5"/>
  <c r="D6" i="5"/>
  <c r="D2" i="5"/>
  <c r="B7" i="5"/>
  <c r="H85" i="2"/>
  <c r="L85" i="2" s="1"/>
  <c r="H84" i="2"/>
  <c r="I84" i="2" s="1"/>
  <c r="H83" i="2"/>
  <c r="L83" i="2" s="1"/>
  <c r="H82" i="2"/>
  <c r="H80" i="2"/>
  <c r="K80" i="2" s="1"/>
  <c r="H79" i="2"/>
  <c r="I79" i="2" s="1"/>
  <c r="H78" i="2"/>
  <c r="K78" i="2" s="1"/>
  <c r="H76" i="2"/>
  <c r="I76" i="2" s="1"/>
  <c r="H75" i="2"/>
  <c r="K75" i="2" s="1"/>
  <c r="H74" i="2"/>
  <c r="L74" i="2" s="1"/>
  <c r="H72" i="2"/>
  <c r="I72" i="2" s="1"/>
  <c r="H71" i="2"/>
  <c r="J71" i="2" s="1"/>
  <c r="H70" i="2"/>
  <c r="J70" i="2" s="1"/>
  <c r="H68" i="2"/>
  <c r="I68" i="2" s="1"/>
  <c r="H67" i="2"/>
  <c r="K67" i="2" s="1"/>
  <c r="H65" i="2"/>
  <c r="L65" i="2" s="1"/>
  <c r="H63" i="2"/>
  <c r="I63" i="2" s="1"/>
  <c r="H62" i="2"/>
  <c r="J62" i="2" s="1"/>
  <c r="H61" i="2"/>
  <c r="K61" i="2" s="1"/>
  <c r="H59" i="2"/>
  <c r="L59" i="2" s="1"/>
  <c r="H58" i="2"/>
  <c r="H57" i="2"/>
  <c r="L57" i="2" s="1"/>
  <c r="H55" i="2"/>
  <c r="I55" i="2" s="1"/>
  <c r="H54" i="2"/>
  <c r="J54" i="2" s="1"/>
  <c r="H53" i="2"/>
  <c r="L53" i="2" s="1"/>
  <c r="H51" i="2"/>
  <c r="K51" i="2" s="1"/>
  <c r="H50" i="2"/>
  <c r="J50" i="2" s="1"/>
  <c r="H49" i="2"/>
  <c r="K49" i="2" s="1"/>
  <c r="H48" i="2"/>
  <c r="L48" i="2" s="1"/>
  <c r="H46" i="2"/>
  <c r="K46" i="2" s="1"/>
  <c r="H45" i="2"/>
  <c r="L45" i="2" s="1"/>
  <c r="H44" i="2"/>
  <c r="J44" i="2" s="1"/>
  <c r="H43" i="2"/>
  <c r="L43" i="2" s="1"/>
  <c r="H41" i="2"/>
  <c r="L41" i="2" s="1"/>
  <c r="H40" i="2"/>
  <c r="J40" i="2" s="1"/>
  <c r="H39" i="2"/>
  <c r="H37" i="2"/>
  <c r="L37" i="2" s="1"/>
  <c r="H36" i="2"/>
  <c r="K36" i="2" s="1"/>
  <c r="H34" i="2"/>
  <c r="K34" i="2" s="1"/>
  <c r="H33" i="2"/>
  <c r="K33" i="2" s="1"/>
  <c r="H31" i="2"/>
  <c r="L31" i="2" s="1"/>
  <c r="H30" i="2"/>
  <c r="L30" i="2" s="1"/>
  <c r="H28" i="2"/>
  <c r="L28" i="2" s="1"/>
  <c r="H27" i="2"/>
  <c r="I27" i="2" s="1"/>
  <c r="H26" i="2"/>
  <c r="K26" i="2" s="1"/>
  <c r="H25" i="2"/>
  <c r="J25" i="2" s="1"/>
  <c r="H23" i="2"/>
  <c r="L23" i="2" s="1"/>
  <c r="H21" i="2"/>
  <c r="H20" i="2"/>
  <c r="K20" i="2" s="1"/>
  <c r="H19" i="2"/>
  <c r="K19" i="2" s="1"/>
  <c r="H17" i="2"/>
  <c r="K17" i="2" s="1"/>
  <c r="H16" i="2"/>
  <c r="J16" i="2" s="1"/>
  <c r="H15" i="2"/>
  <c r="H13" i="2"/>
  <c r="I13" i="2" s="1"/>
  <c r="H12" i="2"/>
  <c r="J12" i="2" s="1"/>
  <c r="H11" i="2"/>
  <c r="H9" i="2"/>
  <c r="K9" i="2" s="1"/>
  <c r="H8" i="2"/>
  <c r="K8" i="2" s="1"/>
  <c r="H7" i="2"/>
  <c r="J7" i="2" s="1"/>
  <c r="H86" i="2"/>
  <c r="J86" i="2" s="1"/>
  <c r="H81" i="2"/>
  <c r="J81" i="2" s="1"/>
  <c r="H77" i="2"/>
  <c r="L77" i="2" s="1"/>
  <c r="H73" i="2"/>
  <c r="I73" i="2" s="1"/>
  <c r="H69" i="2"/>
  <c r="H66" i="2"/>
  <c r="K66" i="2" s="1"/>
  <c r="H64" i="2"/>
  <c r="K64" i="2" s="1"/>
  <c r="H60" i="2"/>
  <c r="K60" i="2" s="1"/>
  <c r="H56" i="2"/>
  <c r="J56" i="2" s="1"/>
  <c r="H52" i="2"/>
  <c r="L52" i="2" s="1"/>
  <c r="H47" i="2"/>
  <c r="K47" i="2" s="1"/>
  <c r="H42" i="2"/>
  <c r="J42" i="2" s="1"/>
  <c r="H38" i="2"/>
  <c r="H35" i="2"/>
  <c r="L35" i="2" s="1"/>
  <c r="H32" i="2"/>
  <c r="L32" i="2" s="1"/>
  <c r="H29" i="2"/>
  <c r="K29" i="2" s="1"/>
  <c r="H22" i="2"/>
  <c r="I22" i="2" s="1"/>
  <c r="H18" i="2"/>
  <c r="H14" i="2"/>
  <c r="L14" i="2" s="1"/>
  <c r="H10" i="2"/>
  <c r="L10" i="2" s="1"/>
  <c r="H6" i="2"/>
  <c r="L6" i="2" s="1"/>
  <c r="H5" i="2"/>
  <c r="I5" i="2" s="1"/>
  <c r="H4" i="2"/>
  <c r="L4" i="2" s="1"/>
  <c r="I4" i="2"/>
  <c r="I11" i="2"/>
  <c r="I21" i="2"/>
  <c r="K25" i="2"/>
  <c r="I38" i="2"/>
  <c r="I54" i="2"/>
  <c r="L69" i="2"/>
  <c r="L75" i="2"/>
  <c r="I81" i="2"/>
  <c r="H3" i="2"/>
  <c r="L3" i="2"/>
  <c r="I10" i="2"/>
  <c r="J10" i="2"/>
  <c r="K10" i="2"/>
  <c r="K11" i="2"/>
  <c r="I15" i="2"/>
  <c r="J15" i="2"/>
  <c r="K15" i="2"/>
  <c r="L15" i="2"/>
  <c r="I18" i="2"/>
  <c r="J18" i="2"/>
  <c r="K18" i="2"/>
  <c r="L18" i="2"/>
  <c r="I20" i="2"/>
  <c r="J20" i="2"/>
  <c r="L20" i="2"/>
  <c r="K21" i="2"/>
  <c r="I24" i="2"/>
  <c r="J24" i="2"/>
  <c r="K24" i="2"/>
  <c r="L24" i="2"/>
  <c r="L34" i="2"/>
  <c r="K35" i="2"/>
  <c r="J38" i="2"/>
  <c r="I39" i="2"/>
  <c r="J39" i="2"/>
  <c r="K39" i="2"/>
  <c r="L39" i="2"/>
  <c r="I40" i="2"/>
  <c r="L40" i="2"/>
  <c r="I42" i="2"/>
  <c r="K42" i="2"/>
  <c r="L42" i="2"/>
  <c r="K44" i="2"/>
  <c r="I47" i="2"/>
  <c r="J47" i="2"/>
  <c r="I48" i="2"/>
  <c r="J48" i="2"/>
  <c r="K48" i="2"/>
  <c r="I49" i="2"/>
  <c r="I50" i="2"/>
  <c r="K52" i="2"/>
  <c r="I58" i="2"/>
  <c r="J58" i="2"/>
  <c r="K58" i="2"/>
  <c r="L58" i="2"/>
  <c r="K71" i="2"/>
  <c r="L71" i="2"/>
  <c r="K73" i="2"/>
  <c r="J74" i="2"/>
  <c r="K74" i="2"/>
  <c r="I82" i="2"/>
  <c r="J82" i="2"/>
  <c r="K82" i="2"/>
  <c r="L82" i="2"/>
  <c r="I3" i="2"/>
  <c r="E31" i="7" l="1"/>
  <c r="A7" i="7"/>
  <c r="I7" i="7" s="1"/>
  <c r="A34" i="7"/>
  <c r="A35" i="7" s="1"/>
  <c r="F6" i="7"/>
  <c r="H6" i="7"/>
  <c r="F31" i="7"/>
  <c r="G31" i="7"/>
  <c r="I31" i="7"/>
  <c r="E6" i="7"/>
  <c r="G6" i="7"/>
  <c r="G64" i="7"/>
  <c r="A65" i="7"/>
  <c r="F64" i="7"/>
  <c r="E64" i="7"/>
  <c r="I64" i="7"/>
  <c r="H64" i="7"/>
  <c r="G21" i="5"/>
  <c r="H21" i="5" s="1"/>
  <c r="F21" i="5"/>
  <c r="D7" i="5"/>
  <c r="K85" i="2"/>
  <c r="L84" i="2"/>
  <c r="K84" i="2"/>
  <c r="J84" i="2"/>
  <c r="J80" i="2"/>
  <c r="L80" i="2"/>
  <c r="I80" i="2"/>
  <c r="K79" i="2"/>
  <c r="J79" i="2"/>
  <c r="L79" i="2"/>
  <c r="J78" i="2"/>
  <c r="K76" i="2"/>
  <c r="J76" i="2"/>
  <c r="L76" i="2"/>
  <c r="I74" i="2"/>
  <c r="K72" i="2"/>
  <c r="J72" i="2"/>
  <c r="L72" i="2"/>
  <c r="I71" i="2"/>
  <c r="K70" i="2"/>
  <c r="K68" i="2"/>
  <c r="L68" i="2"/>
  <c r="K65" i="2"/>
  <c r="L63" i="2"/>
  <c r="K63" i="2"/>
  <c r="J63" i="2"/>
  <c r="I62" i="2"/>
  <c r="L61" i="2"/>
  <c r="J57" i="2"/>
  <c r="I57" i="2"/>
  <c r="L55" i="2"/>
  <c r="J55" i="2"/>
  <c r="K55" i="2"/>
  <c r="L51" i="2"/>
  <c r="K50" i="2"/>
  <c r="L50" i="2"/>
  <c r="L49" i="2"/>
  <c r="J46" i="2"/>
  <c r="I44" i="2"/>
  <c r="L44" i="2"/>
  <c r="K41" i="2"/>
  <c r="J41" i="2"/>
  <c r="K40" i="2"/>
  <c r="L36" i="2"/>
  <c r="J36" i="2"/>
  <c r="I36" i="2"/>
  <c r="I34" i="2"/>
  <c r="K31" i="2"/>
  <c r="K30" i="2"/>
  <c r="K28" i="2"/>
  <c r="I28" i="2"/>
  <c r="J28" i="2"/>
  <c r="K27" i="2"/>
  <c r="I26" i="2"/>
  <c r="J26" i="2"/>
  <c r="L26" i="2"/>
  <c r="L25" i="2"/>
  <c r="I23" i="2"/>
  <c r="K23" i="2"/>
  <c r="J23" i="2"/>
  <c r="I19" i="2"/>
  <c r="L17" i="2"/>
  <c r="J17" i="2"/>
  <c r="K16" i="2"/>
  <c r="I16" i="2"/>
  <c r="L16" i="2"/>
  <c r="K13" i="2"/>
  <c r="K12" i="2"/>
  <c r="I12" i="2"/>
  <c r="L12" i="2"/>
  <c r="K86" i="2"/>
  <c r="L81" i="2"/>
  <c r="L73" i="2"/>
  <c r="L66" i="2"/>
  <c r="L64" i="2"/>
  <c r="J60" i="2"/>
  <c r="L60" i="2"/>
  <c r="I60" i="2"/>
  <c r="K56" i="2"/>
  <c r="I56" i="2"/>
  <c r="L56" i="2"/>
  <c r="J52" i="2"/>
  <c r="I52" i="2"/>
  <c r="L47" i="2"/>
  <c r="K32" i="2"/>
  <c r="J9" i="2"/>
  <c r="L9" i="2"/>
  <c r="J8" i="2"/>
  <c r="I8" i="2"/>
  <c r="L8" i="2"/>
  <c r="K7" i="2"/>
  <c r="I7" i="2"/>
  <c r="L7" i="2"/>
  <c r="K5" i="2"/>
  <c r="J4" i="2"/>
  <c r="K81" i="2"/>
  <c r="J73" i="2"/>
  <c r="K57" i="2"/>
  <c r="J49" i="2"/>
  <c r="K43" i="2"/>
  <c r="I41" i="2"/>
  <c r="J27" i="2"/>
  <c r="I25" i="2"/>
  <c r="J19" i="2"/>
  <c r="I17" i="2"/>
  <c r="J11" i="2"/>
  <c r="I9" i="2"/>
  <c r="K59" i="2"/>
  <c r="K37" i="2"/>
  <c r="L29" i="2"/>
  <c r="J21" i="2"/>
  <c r="J13" i="2"/>
  <c r="J5" i="2"/>
  <c r="K83" i="2"/>
  <c r="K69" i="2"/>
  <c r="K45" i="2"/>
  <c r="L33" i="2"/>
  <c r="K77" i="2"/>
  <c r="K53" i="2"/>
  <c r="L67" i="2"/>
  <c r="I46" i="2"/>
  <c r="L22" i="2"/>
  <c r="J85" i="2"/>
  <c r="J83" i="2"/>
  <c r="J77" i="2"/>
  <c r="J75" i="2"/>
  <c r="J69" i="2"/>
  <c r="J61" i="2"/>
  <c r="J59" i="2"/>
  <c r="J53" i="2"/>
  <c r="J51" i="2"/>
  <c r="J45" i="2"/>
  <c r="J43" i="2"/>
  <c r="J37" i="2"/>
  <c r="J35" i="2"/>
  <c r="K22" i="2"/>
  <c r="K14" i="2"/>
  <c r="K6" i="2"/>
  <c r="K4" i="2"/>
  <c r="I78" i="2"/>
  <c r="I83" i="2"/>
  <c r="I77" i="2"/>
  <c r="I75" i="2"/>
  <c r="I69" i="2"/>
  <c r="I61" i="2"/>
  <c r="I59" i="2"/>
  <c r="I53" i="2"/>
  <c r="I51" i="2"/>
  <c r="I45" i="2"/>
  <c r="I43" i="2"/>
  <c r="I37" i="2"/>
  <c r="I35" i="2"/>
  <c r="J22" i="2"/>
  <c r="J14" i="2"/>
  <c r="J6" i="2"/>
  <c r="I70" i="2"/>
  <c r="L78" i="2"/>
  <c r="L70" i="2"/>
  <c r="L62" i="2"/>
  <c r="L54" i="2"/>
  <c r="L46" i="2"/>
  <c r="L38" i="2"/>
  <c r="I14" i="2"/>
  <c r="I6" i="2"/>
  <c r="I86" i="2"/>
  <c r="I85" i="2"/>
  <c r="L86" i="2"/>
  <c r="K62" i="2"/>
  <c r="K54" i="2"/>
  <c r="K38" i="2"/>
  <c r="L27" i="2"/>
  <c r="L21" i="2"/>
  <c r="L19" i="2"/>
  <c r="L13" i="2"/>
  <c r="L11" i="2"/>
  <c r="L5" i="2"/>
  <c r="J3" i="2"/>
  <c r="K3" i="2"/>
  <c r="A9" i="7" l="1"/>
  <c r="I9" i="7" s="1"/>
  <c r="G7" i="7"/>
  <c r="H7" i="7"/>
  <c r="E7" i="7"/>
  <c r="F7" i="7"/>
  <c r="E34" i="7"/>
  <c r="F34" i="7"/>
  <c r="H34" i="7"/>
  <c r="G34" i="7"/>
  <c r="I34" i="7"/>
  <c r="I65" i="7"/>
  <c r="H65" i="7"/>
  <c r="G65" i="7"/>
  <c r="F65" i="7"/>
  <c r="E65" i="7"/>
  <c r="A68" i="7"/>
  <c r="G35" i="7"/>
  <c r="A38" i="7"/>
  <c r="I35" i="7"/>
  <c r="F35" i="7"/>
  <c r="H35" i="7"/>
  <c r="E35" i="7"/>
  <c r="F9" i="7" l="1"/>
  <c r="A10" i="7"/>
  <c r="H10" i="7" s="1"/>
  <c r="H9" i="7"/>
  <c r="E9" i="7"/>
  <c r="G9" i="7"/>
  <c r="F38" i="7"/>
  <c r="E38" i="7"/>
  <c r="A39" i="7"/>
  <c r="I38" i="7"/>
  <c r="H38" i="7"/>
  <c r="G38" i="7"/>
  <c r="A69" i="7"/>
  <c r="I68" i="7"/>
  <c r="G68" i="7"/>
  <c r="F68" i="7"/>
  <c r="E68" i="7"/>
  <c r="H68" i="7"/>
  <c r="E10" i="7" l="1"/>
  <c r="I10" i="7"/>
  <c r="A13" i="7"/>
  <c r="A15" i="7" s="1"/>
  <c r="F10" i="7"/>
  <c r="G10" i="7"/>
  <c r="E69" i="7"/>
  <c r="A71" i="7"/>
  <c r="I69" i="7"/>
  <c r="G69" i="7"/>
  <c r="F69" i="7"/>
  <c r="H69" i="7"/>
  <c r="H39" i="7"/>
  <c r="G39" i="7"/>
  <c r="F39" i="7"/>
  <c r="A41" i="7"/>
  <c r="I39" i="7"/>
  <c r="E39" i="7"/>
  <c r="F13" i="7" l="1"/>
  <c r="G13" i="7"/>
  <c r="E13" i="7"/>
  <c r="H13" i="7"/>
  <c r="I13" i="7"/>
  <c r="G71" i="7"/>
  <c r="A72" i="7"/>
  <c r="F71" i="7"/>
  <c r="E71" i="7"/>
  <c r="I71" i="7"/>
  <c r="H71" i="7"/>
  <c r="A43" i="7"/>
  <c r="H41" i="7"/>
  <c r="F41" i="7"/>
  <c r="I41" i="7"/>
  <c r="G41" i="7"/>
  <c r="E41" i="7"/>
  <c r="I72" i="7" l="1"/>
  <c r="H72" i="7"/>
  <c r="G72" i="7"/>
  <c r="F72" i="7"/>
  <c r="A74" i="7"/>
  <c r="E72" i="7"/>
  <c r="A47" i="7"/>
  <c r="F43" i="7"/>
  <c r="I43" i="7"/>
  <c r="H43" i="7"/>
  <c r="G43" i="7"/>
  <c r="E43" i="7"/>
  <c r="F47" i="7" l="1"/>
  <c r="E47" i="7"/>
  <c r="I47" i="7"/>
  <c r="H47" i="7"/>
  <c r="G47" i="7"/>
  <c r="A48" i="7"/>
  <c r="A77" i="7"/>
  <c r="I74" i="7"/>
  <c r="G74" i="7"/>
  <c r="F74" i="7"/>
  <c r="E74" i="7"/>
  <c r="H74" i="7"/>
  <c r="G15" i="7"/>
  <c r="F15" i="7"/>
  <c r="I15" i="7"/>
  <c r="H15" i="7"/>
  <c r="E15" i="7"/>
  <c r="A18" i="7"/>
  <c r="I18" i="7" l="1"/>
  <c r="H18" i="7"/>
  <c r="F18" i="7"/>
  <c r="A19" i="7"/>
  <c r="G18" i="7"/>
  <c r="E18" i="7"/>
  <c r="H48" i="7"/>
  <c r="G48" i="7"/>
  <c r="F48" i="7"/>
  <c r="E48" i="7"/>
  <c r="A50" i="7"/>
  <c r="I48" i="7"/>
  <c r="E77" i="7"/>
  <c r="G77" i="7"/>
  <c r="A78" i="7"/>
  <c r="I77" i="7"/>
  <c r="H77" i="7"/>
  <c r="F77" i="7"/>
  <c r="G78" i="7" l="1"/>
  <c r="E78" i="7"/>
  <c r="F78" i="7"/>
  <c r="I78" i="7"/>
  <c r="H78" i="7"/>
  <c r="A82" i="7"/>
  <c r="I19" i="7"/>
  <c r="G19" i="7"/>
  <c r="F19" i="7"/>
  <c r="A22" i="7"/>
  <c r="A23" i="7" s="1"/>
  <c r="E19" i="7"/>
  <c r="H19" i="7"/>
  <c r="A51" i="7"/>
  <c r="G50" i="7"/>
  <c r="E50" i="7"/>
  <c r="I50" i="7"/>
  <c r="H50" i="7"/>
  <c r="F50" i="7"/>
  <c r="I82" i="7" l="1"/>
  <c r="H82" i="7"/>
  <c r="G82" i="7"/>
  <c r="F82" i="7"/>
  <c r="E82" i="7"/>
  <c r="E22" i="7"/>
  <c r="G22" i="7"/>
  <c r="I22" i="7"/>
  <c r="H22" i="7"/>
  <c r="F22" i="7"/>
  <c r="H51" i="7"/>
  <c r="A55" i="7"/>
  <c r="G51" i="7"/>
  <c r="F51" i="7"/>
  <c r="E51" i="7"/>
  <c r="I51" i="7"/>
  <c r="G23" i="7" l="1"/>
  <c r="F23" i="7"/>
  <c r="E23" i="7"/>
  <c r="I23" i="7"/>
  <c r="H23" i="7"/>
  <c r="A25" i="7"/>
  <c r="F55" i="7"/>
  <c r="E55" i="7"/>
  <c r="H55" i="7"/>
  <c r="G55" i="7"/>
  <c r="I55" i="7"/>
  <c r="I25" i="7" l="1"/>
  <c r="H25" i="7"/>
  <c r="F25" i="7"/>
  <c r="G25" i="7"/>
  <c r="E25" i="7"/>
</calcChain>
</file>

<file path=xl/sharedStrings.xml><?xml version="1.0" encoding="utf-8"?>
<sst xmlns="http://schemas.openxmlformats.org/spreadsheetml/2006/main" count="988" uniqueCount="497">
  <si>
    <t>Number</t>
  </si>
  <si>
    <t>Title</t>
  </si>
  <si>
    <t>Date</t>
  </si>
  <si>
    <t>Duration</t>
  </si>
  <si>
    <t>Chairs</t>
  </si>
  <si>
    <t>Room</t>
  </si>
  <si>
    <t>TC2021 Intro</t>
  </si>
  <si>
    <t>2021-07-07</t>
  </si>
  <si>
    <t>empty</t>
  </si>
  <si>
    <t>Keynote (Julie Rattray)</t>
  </si>
  <si>
    <t>presentations</t>
  </si>
  <si>
    <t>Anne Tierney</t>
  </si>
  <si>
    <t>UK and Europe 1-1</t>
  </si>
  <si>
    <t>UK and Europe 1-2</t>
  </si>
  <si>
    <t>UK and Europe 1-3</t>
  </si>
  <si>
    <t>USA and Canada 1-1</t>
  </si>
  <si>
    <t>Keynote (Andrea Webb)</t>
  </si>
  <si>
    <t>Susannah McGowan</t>
  </si>
  <si>
    <t>USA and Canada 1-2</t>
  </si>
  <si>
    <t>Australia, New Zealand and China 1-1</t>
  </si>
  <si>
    <t>2021-07-08</t>
  </si>
  <si>
    <t>Australia, New Zealand and China 1-2</t>
  </si>
  <si>
    <t>UK and Europe 2-1</t>
  </si>
  <si>
    <t>UK and Europe 2-2</t>
  </si>
  <si>
    <t>UK and Europe 2-3</t>
  </si>
  <si>
    <t>UK and Europe 2-4</t>
  </si>
  <si>
    <t>USA and Canada 2-1</t>
  </si>
  <si>
    <t>USA and Canada 2-2</t>
  </si>
  <si>
    <t>USA and Canada 2-3</t>
  </si>
  <si>
    <t>Keynote (Julie Timmermans)</t>
  </si>
  <si>
    <t>2021-07-09</t>
  </si>
  <si>
    <t>Andrea Webb</t>
  </si>
  <si>
    <t>Australia, New Zealand and China 2-1</t>
  </si>
  <si>
    <t>UK and Europe 3-1</t>
  </si>
  <si>
    <t>UK and Europe 3-2</t>
  </si>
  <si>
    <t>UK and Europe 3-3</t>
  </si>
  <si>
    <t>UK and Europe 3-4</t>
  </si>
  <si>
    <t>Closing Remarks</t>
  </si>
  <si>
    <t>social</t>
  </si>
  <si>
    <t>Threshold Concepts in the online learning space: A Study of Adult Learners' Transition, Attrition and Perseverance</t>
  </si>
  <si>
    <t>Trish Powers</t>
  </si>
  <si>
    <t>Keynote</t>
  </si>
  <si>
    <t>Julie Timmermans</t>
  </si>
  <si>
    <t>Acknowledging the affirmative: Evidence of supervision learning thresholds in thesis acknowledgements</t>
  </si>
  <si>
    <t>Maria Northcote</t>
  </si>
  <si>
    <t>Liz Springfield</t>
  </si>
  <si>
    <t>The hidden threshold: the teacher’s bounded autonomy and tacit learning</t>
  </si>
  <si>
    <t>Dai-Ling Chen</t>
  </si>
  <si>
    <t>Crossing the threshold to expertise: Critical thinking for clinical practice</t>
  </si>
  <si>
    <t>Rachel Thompson</t>
  </si>
  <si>
    <t>Michelle Lazarus, Charlotte Rees and Georgina Stephens</t>
  </si>
  <si>
    <t>Rites of Passage in Indigenous Studies</t>
  </si>
  <si>
    <t>Susan Page</t>
  </si>
  <si>
    <t>Threshold Concepts in Translation Education: Investigating troublesome areas for undergraduate translation students in project-based learning</t>
  </si>
  <si>
    <t>Amani Albuwardi</t>
  </si>
  <si>
    <t>Identity transformation: narratives of becoming a social care worker</t>
  </si>
  <si>
    <t>Lillian Byrne-Lancaster</t>
  </si>
  <si>
    <t>Research Title: How do undergraduate law students experience the learning threshold of law case reading?</t>
  </si>
  <si>
    <t>Chenyan Shou and Julie Rattray</t>
  </si>
  <si>
    <t>Faculty Learning Communities: Threshold Concepts on holding it together</t>
  </si>
  <si>
    <t>On the Threshold of Power and Privilege</t>
  </si>
  <si>
    <t>Julie Rattray</t>
  </si>
  <si>
    <t>Threshold concepts in the Maltese secondary school economics classroom</t>
  </si>
  <si>
    <t>Emanuel Mizzi</t>
  </si>
  <si>
    <t>Getting published in the publishing shark pool: a conceptual threshold crossing</t>
  </si>
  <si>
    <t>Gina Wisker and Maggi Savin Baden</t>
  </si>
  <si>
    <t>Design and delivery of a new pre-qualifying doctoral programme: The experience of liminality when threshold concepts are not, yet, defined.</t>
  </si>
  <si>
    <t>Larissa Kempenaar and Sivaramkumar Shanmugam</t>
  </si>
  <si>
    <t>Permanent Liminality Among Early Career Academics</t>
  </si>
  <si>
    <t>Declan Scully</t>
  </si>
  <si>
    <t>Out of the comfort zone: the trouble with Collaborative Online International Learning (COIL)</t>
  </si>
  <si>
    <t>Marina Orsini-Jones</t>
  </si>
  <si>
    <t>Knock, knock or Bang, bang? The moment when threshold concepts turn around a door</t>
  </si>
  <si>
    <t>Peter Jones</t>
  </si>
  <si>
    <t>Liminality from the inside: Dimensions of students’ transformations in a threshold concepts-infused economics programme in South Africa</t>
  </si>
  <si>
    <t>Jessica Goebel and Suriamurthee Maistry</t>
  </si>
  <si>
    <t>Threshold concepts and unexpected transformations</t>
  </si>
  <si>
    <t>Julie Rattray and Isaac Calduch</t>
  </si>
  <si>
    <t>The true nature of threshold concepts in teacher education as perceived of by Y1 and Y4 ELT student teachers in Oman</t>
  </si>
  <si>
    <t>Marwan Alyafaee</t>
  </si>
  <si>
    <t>Medical Student Simulation Teaching and Novel Threshold Concepts</t>
  </si>
  <si>
    <t>Philip Davidson, Ceri Butler and Sarah Rafferty</t>
  </si>
  <si>
    <t>The Many Faces of Liminality - Thinking with Liminality</t>
  </si>
  <si>
    <t>Leif Martin Hokstad and Bjørn Otto Braaten</t>
  </si>
  <si>
    <t>Understanding the complexity of professional touch: combining qualitative research synthesis with threshold concepts</t>
  </si>
  <si>
    <t>Hilary Neve, Deanne Clouder, Andy Wearn and Sarah Barradell</t>
  </si>
  <si>
    <t>Threshold Concepts: Universal or Contextual? A Round Table Discussion</t>
  </si>
  <si>
    <t>Iain Stalker and Rinkal Desai</t>
  </si>
  <si>
    <t>Threshold concepts in a physics course for students of environmental sciences</t>
  </si>
  <si>
    <t>Francisca Perez Salgado, Bert Zwaneveld and Gé Nielissen</t>
  </si>
  <si>
    <t>Mathematical proving as a threshold in undergraduate mathematics education</t>
  </si>
  <si>
    <t>Bert Zwaneveld and Hans Sterk</t>
  </si>
  <si>
    <t>Don’t carry me over the threshold</t>
  </si>
  <si>
    <t>Christine Bohlander</t>
  </si>
  <si>
    <t>Effectuation as Threshold Concept in Entrepreneurship?</t>
  </si>
  <si>
    <t>Jan-Martin Geiger and Andreas Liening</t>
  </si>
  <si>
    <t>Critical Theory in Gender Studies: Challenging Assumptions, Discursive Difficulty &amp; the Emergence of Feminist Identity</t>
  </si>
  <si>
    <t>Exploring the use of multimodal screencasts for knowledge development in Higher Education</t>
  </si>
  <si>
    <t>Geraldine McDermott</t>
  </si>
  <si>
    <t>Threshold Connections: employing the Threshold Concept Framework to impact on classroom practice in secondary schools through collaborative research.</t>
  </si>
  <si>
    <t>Matthew Dunn and Jenny Wynn</t>
  </si>
  <si>
    <t>Why are we here?</t>
  </si>
  <si>
    <t>David Riley</t>
  </si>
  <si>
    <t>Threshold graphics in occupational therapy: student learning in-between threshold concepts and inquiry graphics</t>
  </si>
  <si>
    <t>Susie Wilson</t>
  </si>
  <si>
    <t>Threshold Concepts in Graduate Apprenticeships</t>
  </si>
  <si>
    <t>Hebatallah Shoukry</t>
  </si>
  <si>
    <t>Spatial response to liminality in first semester architect student’s design work.</t>
  </si>
  <si>
    <t>Bjørn Otto Braaten and Leif Martin Hokstad</t>
  </si>
  <si>
    <t>Can an Arts-Based Liminal Learning Experience Change Learner Cognition?</t>
  </si>
  <si>
    <t>Catherine Ross</t>
  </si>
  <si>
    <t>Roundtable: Upsetting the balance: liminality and academic identity during the Covid pandemic</t>
  </si>
  <si>
    <t>Linda Martindale and Stella Howden</t>
  </si>
  <si>
    <t>Bringing the student voice into threshold concept research - concept mapping in curriculum development</t>
  </si>
  <si>
    <t>Lucy Hatt and Julie Rattray</t>
  </si>
  <si>
    <t>Introducing threshold graphics: teaching and learning threshold concepts via inquiry graphics</t>
  </si>
  <si>
    <t>Natasa Lackovic</t>
  </si>
  <si>
    <t>Crossing the Threshold into Law as a Mature Student</t>
  </si>
  <si>
    <t>Craig Allardice and Michael Allardice</t>
  </si>
  <si>
    <t>The case for using Threshold Concepts for Learning Design in Creative Education</t>
  </si>
  <si>
    <t>Virna Rossi</t>
  </si>
  <si>
    <t>Threshold Graphics. A critical visual approach to threshold concepts in social care</t>
  </si>
  <si>
    <t>Denise MacGiollari</t>
  </si>
  <si>
    <t>Getting to the Hard Stuff: Talking and Walking Threshold Concepts to Advance Social Justice Learning in Teacher Education and Beyond</t>
  </si>
  <si>
    <t>Barbara Rose, Sheri Leafgren, Scott Sander and Brian Schultz</t>
  </si>
  <si>
    <t>Embracing Liminality: Tools for Negotiating Identity Shift in New-to-SoTL Colleagues</t>
  </si>
  <si>
    <t>Diane Boyd</t>
  </si>
  <si>
    <t>Mixed Methods Strategies for Handling Methodological Issues within Threshold Concept Features</t>
  </si>
  <si>
    <t>David Reeping</t>
  </si>
  <si>
    <t>Application of Threshold Concepts to the Science Taught in Art Conservation</t>
  </si>
  <si>
    <t>Alison Murray and Kyna Biggs</t>
  </si>
  <si>
    <t>Mapping core and threshold concepts across the interdisciplinary fields of One Health</t>
  </si>
  <si>
    <t>Rachel Yoho</t>
  </si>
  <si>
    <t>Threshold Concepts in Religious Studies: A Qualitative and Theoretical Exploration of Threshold Concepts in a “Nodal” Curriculum</t>
  </si>
  <si>
    <t>Sharday Mosurinjohn</t>
  </si>
  <si>
    <t>Developing interdisciplinary teaching resources for lexically ambiguous threshold concepts</t>
  </si>
  <si>
    <t>Transfer-mational Journey: Exploring Routes through Tough Places Across the Sciences</t>
  </si>
  <si>
    <t>Anne Marie Ryan and Kerrianne Ryan</t>
  </si>
  <si>
    <t>Negotiating Pedagogical Perspectives: Adapting Threshold Concepts for a Shared Language of Writing Instruction</t>
  </si>
  <si>
    <t>Morgan Hanson</t>
  </si>
  <si>
    <t>Creating Networks of Practice through an Online Short Course</t>
  </si>
  <si>
    <t>Craig Gibson and Sara Miller</t>
  </si>
  <si>
    <t>Threshold Concepts Associated with ePortfolios</t>
  </si>
  <si>
    <t>Brenda Refaei and Ruth Benander</t>
  </si>
  <si>
    <t>Considering Art Education Through the Lens of Threshold Concepts and the Affective Dimension</t>
  </si>
  <si>
    <t>Matthew Ravenstahl</t>
  </si>
  <si>
    <t>Virginia M. Tucker and Michelle Holschuh Simmons</t>
  </si>
  <si>
    <t>Becoming and Being: Threshold Concepts in Teacher Education</t>
  </si>
  <si>
    <t>Teaching students the threshold concept theory: A potential tool to develop students’ capacity to cope with liminality</t>
  </si>
  <si>
    <t>Yvonne Nalani Meulemans and Matthew Atherton</t>
  </si>
  <si>
    <t>Describing the healthcare student threshold concept of interprofessionality: A phenomenography</t>
  </si>
  <si>
    <t>Natasha Hubbard Murdoch</t>
  </si>
  <si>
    <t>Closing remarks</t>
  </si>
  <si>
    <t>Jason Davies</t>
  </si>
  <si>
    <t>e.springfield@uq.edu.au</t>
  </si>
  <si>
    <t>dling66@gmail.com</t>
  </si>
  <si>
    <t>michelle.lazarus@monash.edu</t>
  </si>
  <si>
    <t>amanialbuwardi@gmail.com</t>
  </si>
  <si>
    <t>julie.rattray@durham.ac.uk</t>
  </si>
  <si>
    <t>a.tierney@hw.ac.uk</t>
  </si>
  <si>
    <t>m.orsini@coventry.ac.uk</t>
  </si>
  <si>
    <t>Spain</t>
  </si>
  <si>
    <t>Norway</t>
  </si>
  <si>
    <t>Netherlands</t>
  </si>
  <si>
    <t>bert.zwaneveld@ou.nl</t>
  </si>
  <si>
    <t>Germany</t>
  </si>
  <si>
    <t>davidpriley1@gmail.com</t>
  </si>
  <si>
    <t>diane.boyd@furman.edu</t>
  </si>
  <si>
    <t>andrea.webb@ubc.ca</t>
  </si>
  <si>
    <t>mjravenstahl@fcps.edu</t>
  </si>
  <si>
    <t>j.p.davies@ucl.ac.uk</t>
  </si>
  <si>
    <t>Start time UK (+0)</t>
  </si>
  <si>
    <t>Author(s)</t>
  </si>
  <si>
    <t>Vital but not thresholds: Differentiating professional domain essentials and threshold knowledge</t>
  </si>
  <si>
    <t>Incorporating shades of grey into higher education: Can we affect students’ tolerance of uncertainty/ambiguity through curricular practices?</t>
  </si>
  <si>
    <t>Session 1</t>
  </si>
  <si>
    <t>Session 2</t>
  </si>
  <si>
    <t>Session 3</t>
  </si>
  <si>
    <t>Session 4</t>
  </si>
  <si>
    <t>Session 5</t>
  </si>
  <si>
    <t>Session 6</t>
  </si>
  <si>
    <t>Session 7</t>
  </si>
  <si>
    <t>Session 8</t>
  </si>
  <si>
    <t>Session 9</t>
  </si>
  <si>
    <t>Session 10</t>
  </si>
  <si>
    <t>Session 11</t>
  </si>
  <si>
    <t>Session 12</t>
  </si>
  <si>
    <t>Session 13</t>
  </si>
  <si>
    <t>Session 14</t>
  </si>
  <si>
    <t>Session 15</t>
  </si>
  <si>
    <t>Session 16</t>
  </si>
  <si>
    <t>Session 17</t>
  </si>
  <si>
    <t>Session 18</t>
  </si>
  <si>
    <t>Session 19</t>
  </si>
  <si>
    <t>Session 20</t>
  </si>
  <si>
    <t>Session 21</t>
  </si>
  <si>
    <t>Session 22</t>
  </si>
  <si>
    <t>Session 23</t>
  </si>
  <si>
    <t xml:space="preserve"> Talk 55</t>
  </si>
  <si>
    <t>Talk 7</t>
  </si>
  <si>
    <t>Talk 12</t>
  </si>
  <si>
    <t>Talk 38</t>
  </si>
  <si>
    <t>Talk 21</t>
  </si>
  <si>
    <t>Talk 23</t>
  </si>
  <si>
    <t>Talk 14</t>
  </si>
  <si>
    <t>Talk 24</t>
  </si>
  <si>
    <t>Talk 19</t>
  </si>
  <si>
    <t>Talk 22</t>
  </si>
  <si>
    <t>Talk 29</t>
  </si>
  <si>
    <t>Talk 32</t>
  </si>
  <si>
    <t>Talk 70</t>
  </si>
  <si>
    <t>Talk 71</t>
  </si>
  <si>
    <t>Talk 72</t>
  </si>
  <si>
    <t>Talk 73</t>
  </si>
  <si>
    <t>Talk 63</t>
  </si>
  <si>
    <t>Talk 64</t>
  </si>
  <si>
    <t>Talk 45</t>
  </si>
  <si>
    <t>Talk 65</t>
  </si>
  <si>
    <t>Talk 49</t>
  </si>
  <si>
    <t>Talk 46</t>
  </si>
  <si>
    <t>Talk 53</t>
  </si>
  <si>
    <t>Talk 52</t>
  </si>
  <si>
    <t>Talk 26</t>
  </si>
  <si>
    <t>Talk 50</t>
  </si>
  <si>
    <t>Talk 37</t>
  </si>
  <si>
    <t>Talk 75</t>
  </si>
  <si>
    <t>Talk 13</t>
  </si>
  <si>
    <t>Talk 8</t>
  </si>
  <si>
    <t>Talk 2</t>
  </si>
  <si>
    <t>Talk 44</t>
  </si>
  <si>
    <t>Talk 43</t>
  </si>
  <si>
    <t>Talk 33</t>
  </si>
  <si>
    <t>Talk 66</t>
  </si>
  <si>
    <t>Talk 40</t>
  </si>
  <si>
    <t>Talk 18</t>
  </si>
  <si>
    <t>Talk 67</t>
  </si>
  <si>
    <t>Talk 68</t>
  </si>
  <si>
    <t>Talk 74</t>
  </si>
  <si>
    <t>Talk 42</t>
  </si>
  <si>
    <t>Talk 39</t>
  </si>
  <si>
    <t>Talk 48</t>
  </si>
  <si>
    <t>Talk 34</t>
  </si>
  <si>
    <t>Talk 56</t>
  </si>
  <si>
    <t>Talk 69</t>
  </si>
  <si>
    <t>Talk 17</t>
  </si>
  <si>
    <t>Talk 3</t>
  </si>
  <si>
    <t>Talk 41</t>
  </si>
  <si>
    <t>Talk 60</t>
  </si>
  <si>
    <t>Talk 15</t>
  </si>
  <si>
    <t>Talk 35</t>
  </si>
  <si>
    <t>Talk 5</t>
  </si>
  <si>
    <t>Talk 30</t>
  </si>
  <si>
    <t>Talk 16</t>
  </si>
  <si>
    <t>Talk 36</t>
  </si>
  <si>
    <t>Talk 31</t>
  </si>
  <si>
    <t>Talk 6</t>
  </si>
  <si>
    <t>Talk 27</t>
  </si>
  <si>
    <t>Talk 28</t>
  </si>
  <si>
    <t>22:00:00 (-1)</t>
  </si>
  <si>
    <t>22:30:00 (-1)</t>
  </si>
  <si>
    <t>19:00:00 (-1)</t>
  </si>
  <si>
    <t>19:30:00 (-1)</t>
  </si>
  <si>
    <t>23:45:00 (-1)</t>
  </si>
  <si>
    <t>20:45:00 (-1)</t>
  </si>
  <si>
    <t>21:15:00 (-1)</t>
  </si>
  <si>
    <t>Start time New York (USA, -5)</t>
  </si>
  <si>
    <t>Start time Los Angeles (USA, -8)</t>
  </si>
  <si>
    <t>Start time Wellington (NZ, +11)</t>
  </si>
  <si>
    <t>Start time Perth (AUS, +7)</t>
  </si>
  <si>
    <t>Jennifer Branlat and Leif Martin Hokstad (CANCELLED)</t>
  </si>
  <si>
    <t>In person or online?</t>
  </si>
  <si>
    <t>Type</t>
  </si>
  <si>
    <t>Session type</t>
  </si>
  <si>
    <t>Start time Port M (+9)</t>
  </si>
  <si>
    <t>Timestamp</t>
  </si>
  <si>
    <t>Conference attendance</t>
  </si>
  <si>
    <t>Presentation format</t>
  </si>
  <si>
    <t>Email address</t>
  </si>
  <si>
    <t>Please enter your name (as you would like it to appear on the programme)</t>
  </si>
  <si>
    <t>I will attend in person</t>
  </si>
  <si>
    <t>Workshop (90 min)</t>
  </si>
  <si>
    <t>I will attend online</t>
  </si>
  <si>
    <t>Paper (30 min)</t>
  </si>
  <si>
    <t>Diane E. Boyd</t>
  </si>
  <si>
    <t>e.hothersall@dundee.ac.uk</t>
  </si>
  <si>
    <t>Dr Eleanor Hothersall</t>
  </si>
  <si>
    <t>Roundtable (60 min)</t>
  </si>
  <si>
    <t>jan-martin.geiger@uni-muenster.de</t>
  </si>
  <si>
    <t>Jan-Martin Geiger</t>
  </si>
  <si>
    <t>Lightning talk (10 min)</t>
  </si>
  <si>
    <t>spriya.aravazhi@postgrad.otago.ac.nz</t>
  </si>
  <si>
    <t>Shanmugapriya Aravazhi</t>
  </si>
  <si>
    <t>norazrinaagahmad1984@gmail.com</t>
  </si>
  <si>
    <t>Norazrina Ag-Ahmad</t>
  </si>
  <si>
    <t>lucy.hatt@newcastle.ac.uk</t>
  </si>
  <si>
    <t>Dr Lucy Hatt</t>
  </si>
  <si>
    <t>Michelle Lazarus</t>
  </si>
  <si>
    <t>magdelyn.helwig@furman.edu</t>
  </si>
  <si>
    <t>Magdelyn Hammond Helwig</t>
  </si>
  <si>
    <t>Matt Ravenstahl</t>
  </si>
  <si>
    <t>jenny.wynn@education.ox.ac.uk</t>
  </si>
  <si>
    <t>Dr Jenny A. Wynn</t>
  </si>
  <si>
    <t>dtnvljh@ucl.ac.uk</t>
  </si>
  <si>
    <t>Lydia Hargreaves-March</t>
  </si>
  <si>
    <t>robert_coven@caryacademy.org</t>
  </si>
  <si>
    <t>Robert Coven</t>
  </si>
  <si>
    <t>Workshop (60 min)</t>
  </si>
  <si>
    <t>annabel.dian.tara@gmail.com</t>
  </si>
  <si>
    <t>Annabel 'Di Antara' Crowley</t>
  </si>
  <si>
    <t>puiyinwong@gmail.com</t>
  </si>
  <si>
    <t>Puiyin Wong</t>
  </si>
  <si>
    <t>margaret.kiley@anu.edu.au</t>
  </si>
  <si>
    <t>Margaret Kiley</t>
  </si>
  <si>
    <t>paquita.perez@ou.nl</t>
  </si>
  <si>
    <t>Paquita PEREZ</t>
  </si>
  <si>
    <t>s.page@westernsydney.edu.au</t>
  </si>
  <si>
    <t>Susan Page &amp; Margaret Kiley</t>
  </si>
  <si>
    <t>Can't do 4th</t>
  </si>
  <si>
    <t>Bert Zwaneveld</t>
  </si>
  <si>
    <t>F.Khurshid@westernsydney.edu.au</t>
  </si>
  <si>
    <t>Dr Faraz Khurshid</t>
  </si>
  <si>
    <t>Dr David Riley</t>
  </si>
  <si>
    <t>glenn.bradford@unimelb.edu.au</t>
  </si>
  <si>
    <t>Glenn J. Bradford</t>
  </si>
  <si>
    <t>isaac.calduch94@gmail.com</t>
  </si>
  <si>
    <t>Isaac Calduch</t>
  </si>
  <si>
    <t>Priya Aravazhi</t>
  </si>
  <si>
    <t>Leif.Hokstad@ntnu.no</t>
  </si>
  <si>
    <t>Professor Leif M. Hokstad</t>
  </si>
  <si>
    <t>juliana.prpic@unimelb.edu.au</t>
  </si>
  <si>
    <t>Juliana Prpic</t>
  </si>
  <si>
    <t>Bem</t>
  </si>
  <si>
    <t>sally.male@unimelb.edu.au</t>
  </si>
  <si>
    <t>Sally Male</t>
  </si>
  <si>
    <t>same as Juliana Prpic</t>
  </si>
  <si>
    <t xml:space="preserve">time limitations (we are sympathetic) Tues 4/06  - would be best. 
Weds 5/06 - ideally 5pm onwards but could do another time if you can let me know soon
Thurs 6/06 - could only do 5pm onwards
</t>
  </si>
  <si>
    <t>In person</t>
  </si>
  <si>
    <t>Online</t>
  </si>
  <si>
    <t>TOTAL</t>
  </si>
  <si>
    <t>30 MINUTES (Papers)</t>
  </si>
  <si>
    <t>10 MINUTES (Lightening)</t>
  </si>
  <si>
    <t>90 MINUTES (Workshop)</t>
  </si>
  <si>
    <t>60 MINUTES (Workshop and roundtable)</t>
  </si>
  <si>
    <t>Keynotes (90 minutes)</t>
  </si>
  <si>
    <t>Day 1</t>
  </si>
  <si>
    <t>Day</t>
  </si>
  <si>
    <t>Day 2</t>
  </si>
  <si>
    <t>Day 3</t>
  </si>
  <si>
    <t>Lighting in person</t>
  </si>
  <si>
    <t>Lighting on line</t>
  </si>
  <si>
    <t>Paper in person</t>
  </si>
  <si>
    <t>Paper on line</t>
  </si>
  <si>
    <t>60 min workshop / rt in person</t>
  </si>
  <si>
    <t>60 min workshop / rt on line</t>
  </si>
  <si>
    <t>90 minutes workshop in person</t>
  </si>
  <si>
    <t>90 minutes keynote in person</t>
  </si>
  <si>
    <t>TOTAL hours per day</t>
  </si>
  <si>
    <t>Session Duration (minutes)</t>
  </si>
  <si>
    <t>Keynote 1</t>
  </si>
  <si>
    <t>Break</t>
  </si>
  <si>
    <t>Lunch break</t>
  </si>
  <si>
    <t xml:space="preserve">Comments </t>
  </si>
  <si>
    <t>Session start time (Port M)</t>
  </si>
  <si>
    <t>London Time (UK, -9)</t>
  </si>
  <si>
    <t>New York Time (USA, +10)</t>
  </si>
  <si>
    <t>Start time Los Angeles (USA, +7)</t>
  </si>
  <si>
    <t>Start time Wellington (NZ, +2)</t>
  </si>
  <si>
    <t>Start time Perth (AUS, -2)</t>
  </si>
  <si>
    <t>For UK online</t>
  </si>
  <si>
    <t>Roundtable (in person)</t>
  </si>
  <si>
    <t>Location</t>
  </si>
  <si>
    <t>Furman University, USA</t>
  </si>
  <si>
    <t>Malaysia</t>
  </si>
  <si>
    <t>UK</t>
  </si>
  <si>
    <t>Cary Academy, USA</t>
  </si>
  <si>
    <t>Taiwan</t>
  </si>
  <si>
    <t xml:space="preserve">Ausstralia </t>
  </si>
  <si>
    <t>Uk</t>
  </si>
  <si>
    <t xml:space="preserve">USA, Durham </t>
  </si>
  <si>
    <t>University of Otago, New Zealand</t>
  </si>
  <si>
    <t>In Person</t>
  </si>
  <si>
    <t>For America online</t>
  </si>
  <si>
    <t>3 Papers</t>
  </si>
  <si>
    <t>Workshop</t>
  </si>
  <si>
    <t>Same as A Webb</t>
  </si>
  <si>
    <t>AUS</t>
  </si>
  <si>
    <t>paid</t>
  </si>
  <si>
    <t>USA</t>
  </si>
  <si>
    <t>Same as A Tierney</t>
  </si>
  <si>
    <t>EU</t>
  </si>
  <si>
    <t>Same as Timmermans, Smith-Han, Nicholson and Flack</t>
  </si>
  <si>
    <t>not paid</t>
  </si>
  <si>
    <t>Same as Ahmad Thamrini Fadzlin Syed Mohamed and Erda Wati Bakar</t>
  </si>
  <si>
    <t>?</t>
  </si>
  <si>
    <t>Same as Rattray and Clegg</t>
  </si>
  <si>
    <t>Same as Brand, Truong and Carcia-Ochoa</t>
  </si>
  <si>
    <t>Same as Dunn</t>
  </si>
  <si>
    <t>in person?</t>
  </si>
  <si>
    <t>TAIWAN (AUS)</t>
  </si>
  <si>
    <t>three papers, single author, Hatt &amp; Clegg, and Tang</t>
  </si>
  <si>
    <t>? mixed</t>
  </si>
  <si>
    <t>same as Hildeblando and Finardi</t>
  </si>
  <si>
    <t>Same as Page</t>
  </si>
  <si>
    <t>***UK based - are they coming in person?</t>
  </si>
  <si>
    <t>?AUS</t>
  </si>
  <si>
    <t>Same as Zwaneveld and Nielssen</t>
  </si>
  <si>
    <t>Can't do 4th Page and Kiley</t>
  </si>
  <si>
    <t>Same as Perez and Nielssen</t>
  </si>
  <si>
    <t>not paid - has queried payment</t>
  </si>
  <si>
    <t>co-author Thompson attending online</t>
  </si>
  <si>
    <t>withdrawn</t>
  </si>
  <si>
    <t>need to confirm</t>
  </si>
  <si>
    <t>double - paid in person</t>
  </si>
  <si>
    <t>double</t>
  </si>
  <si>
    <t>same as Kjejsrud, Lindquist and Prasolova-Forland</t>
  </si>
  <si>
    <t>pmicalos@csu.edu.au</t>
  </si>
  <si>
    <t>Dr Peter S Micalos</t>
  </si>
  <si>
    <t>Professor Julie Rattray</t>
  </si>
  <si>
    <t>Same as Sally Male</t>
  </si>
  <si>
    <t>paper (30 min)</t>
  </si>
  <si>
    <t>Peter Micalos</t>
  </si>
  <si>
    <t>Leon King</t>
  </si>
  <si>
    <t>no idea who he is co-author with</t>
  </si>
  <si>
    <t>Canada</t>
  </si>
  <si>
    <t>in person</t>
  </si>
  <si>
    <t>Meredith Page</t>
  </si>
  <si>
    <t>Roundtable</t>
  </si>
  <si>
    <t>Day 1 in person</t>
  </si>
  <si>
    <t xml:space="preserve">Day 1 online </t>
  </si>
  <si>
    <t>Day 2 in person</t>
  </si>
  <si>
    <t>Day 2 online</t>
  </si>
  <si>
    <t>Day 3 in person</t>
  </si>
  <si>
    <t xml:space="preserve">Day 2 Online </t>
  </si>
  <si>
    <t>Threshold Concepts Conference Intro</t>
  </si>
  <si>
    <t>Creative Liminality and Unknowns: Stepping through transdisciplinary portals to transform the world and oneself</t>
  </si>
  <si>
    <t>Lunch Break</t>
  </si>
  <si>
    <t>In Person (streamed)</t>
  </si>
  <si>
    <t>Harder than hard: Threshold Concepts and curriculum</t>
  </si>
  <si>
    <t>Andrea Webb and Anne Tierney</t>
  </si>
  <si>
    <t>TCs in English Language Teaching in L2 setting: A Conceptual Framework</t>
  </si>
  <si>
    <t>Identifying and exploring the cognitive understanding of threshold concepts to improve learning of pharmacology in medical students</t>
  </si>
  <si>
    <t>2 Papers (online)</t>
  </si>
  <si>
    <t>Digital Assessment of Student Learning in Liminal Phases</t>
  </si>
  <si>
    <t>Learners’ experiences of the liminal space – longitudinal evidence from a commercialization training program for doctoral researchers in Deep Tech.</t>
  </si>
  <si>
    <t>UK online</t>
  </si>
  <si>
    <t>Eleanor Hothersall</t>
  </si>
  <si>
    <t>Using Threshold Concepts to change the focus of medical education</t>
  </si>
  <si>
    <t>Unothering Mandarin Chinese as a Foreign Language: Trouble, Integration, and Transformation among Secondary School Students in England</t>
  </si>
  <si>
    <t>For UK and America online</t>
  </si>
  <si>
    <t>“Be One Traveler”: Using Threshold Concepts of Writing Studies to Design Interdisciplinary Professional Development for Writing Faculty—A Roundtable</t>
  </si>
  <si>
    <t>End of Day One</t>
  </si>
  <si>
    <t>First Steps in Threshold Concepts</t>
  </si>
  <si>
    <t>2 papers (in person)</t>
  </si>
  <si>
    <t>Preliminality in Australian Indigenous Studies: Learner experiences of separation and status change.</t>
  </si>
  <si>
    <t>2 Papers (online/ in-person)</t>
  </si>
  <si>
    <t>Threshold pathway: Exploring how problem-based learning teacher-student dynamics cultivates cultural learning</t>
  </si>
  <si>
    <t>Rites of Passage in Australian Indigenous Studies: revealing hidden student journeys to transformative learning</t>
  </si>
  <si>
    <t>Liminality as a classroom dialogue: from a space to journey, from responses to archetypes</t>
  </si>
  <si>
    <t xml:space="preserve">Michelle Lazarus </t>
  </si>
  <si>
    <t>Uncertainty tolerance: Is it the secret ingredient for understanding cultural literacy and threshold concepts?</t>
  </si>
  <si>
    <t>Decolonising the English Language Teaching Curriculum: liminality and troublesome knowledge through a Global North-South Virtual Exchange</t>
  </si>
  <si>
    <t>Developing Digital Practice: The Influence of a Learning Network on Learners’ Threshold Concepts Experience</t>
  </si>
  <si>
    <t>Aspects of establishing threshold concepts in Physics (in higher education) and identifying threshold concepts (by students)</t>
  </si>
  <si>
    <t>Paquita Perez and Bert Zwaneveld</t>
  </si>
  <si>
    <t>Facilitating the Cosmos: designing for collectives in constant motion.</t>
  </si>
  <si>
    <t>Lunch break (UK)</t>
  </si>
  <si>
    <t>3 papers (online)</t>
  </si>
  <si>
    <t>Engaging Liminality with Community: A Mid-Career Networking Programme to Amplify Agency and Reduce Burnout</t>
  </si>
  <si>
    <t>Trans-disciplinary Threshold Concepts in High School Education</t>
  </si>
  <si>
    <t>Triadic Relations and the Formation of Meaning in Visual Art</t>
  </si>
  <si>
    <t>End of Day 2</t>
  </si>
  <si>
    <t>Juliana Prpic and Sally Male</t>
  </si>
  <si>
    <t>Engaging with Indigenous communities: Being at the threshold.</t>
  </si>
  <si>
    <t>Harnessing the document viewer for teaching challenging constructs: Approaching threshold concepts in pathophysiology and pharmacology</t>
  </si>
  <si>
    <t>Letting go and moving on: a reconsideration of Threshold concepts as Threshold Learning Experiences</t>
  </si>
  <si>
    <t>2 Papers (in person)</t>
  </si>
  <si>
    <t>Dancing my PhD through the liminal space</t>
  </si>
  <si>
    <t>Threshold crossing: What happens during authentic assessment</t>
  </si>
  <si>
    <t>Seeing things again, for the first time</t>
  </si>
  <si>
    <t>Leif Martin Hokstad</t>
  </si>
  <si>
    <t>Ethics of Care as a Threshold Concept</t>
  </si>
  <si>
    <t>Understanding threats to civilians in war: A threshold concepts approach to a human security-oriented military education program.</t>
  </si>
  <si>
    <t>Papers</t>
  </si>
  <si>
    <t>Simulation and liminal space</t>
  </si>
  <si>
    <t>The identification of inter-disciplinary Threshold Epistemes emerging from the science curriculum</t>
  </si>
  <si>
    <t>Why do we cherish threshold concepts?</t>
  </si>
  <si>
    <t>Lunch</t>
  </si>
  <si>
    <t>The Big Picture: Understanding Threshold Concepts through Conceptual Modeling</t>
  </si>
  <si>
    <t>End of Day 3</t>
  </si>
  <si>
    <t>Zoom links</t>
  </si>
  <si>
    <t>Bem Le Hunte Keynote</t>
  </si>
  <si>
    <t>Speaker / Authors</t>
  </si>
  <si>
    <t>Faraz Khurshid and Rachel Thompson</t>
  </si>
  <si>
    <t>Susan Page and Margaret Kiley</t>
  </si>
  <si>
    <r>
      <t xml:space="preserve">Julie Rattray and </t>
    </r>
    <r>
      <rPr>
        <sz val="10"/>
        <color rgb="FFFF0000"/>
        <rFont val="Arial"/>
        <family val="2"/>
      </rPr>
      <t>Anne L. L Tang</t>
    </r>
  </si>
  <si>
    <t xml:space="preserve">Jenny Wynn </t>
  </si>
  <si>
    <t>Marina Orsini-Jones and Carlos Hildeblando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</si>
</sst>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h:mm:ss;@"/>
    <numFmt numFmtId="165" formatCode="[$-F400]h:mm:ss\ AM/PM"/>
  </numFmts>
  <fonts count="12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trike/>
      <sz val="10"/>
      <color rgb="FFFF0000"/>
      <name val="Arial"/>
      <family val="2"/>
    </font>
    <font>
      <sz val="10"/>
      <name val="Lucida Grande"/>
    </font>
    <font>
      <b/>
      <sz val="10"/>
      <color theme="0"/>
      <name val="Arial"/>
      <family val="2"/>
    </font>
    <font>
      <u/>
      <sz val="10"/>
      <color theme="10"/>
      <name val="Arial"/>
      <family val="2"/>
    </font>
    <font>
      <sz val="10"/>
      <color theme="0"/>
      <name val="Arial"/>
      <family val="2"/>
    </font>
    <font>
      <b/>
      <sz val="12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indexed="57"/>
        <bgColor indexed="47"/>
      </patternFill>
    </fill>
    <fill>
      <patternFill patternType="solid">
        <fgColor indexed="58"/>
        <bgColor indexed="47"/>
      </patternFill>
    </fill>
    <fill>
      <patternFill patternType="solid">
        <fgColor rgb="FFFFFF00"/>
        <bgColor indexed="64"/>
      </patternFill>
    </fill>
    <fill>
      <patternFill patternType="solid">
        <fgColor rgb="FFE2EDE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3C78D8"/>
        <bgColor indexed="64"/>
      </patternFill>
    </fill>
    <fill>
      <patternFill patternType="solid">
        <fgColor rgb="FF0563C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35">
    <xf numFmtId="0" fontId="0" fillId="0" borderId="0" xfId="0"/>
    <xf numFmtId="0" fontId="0" fillId="0" borderId="0" xfId="0" applyAlignment="1">
      <alignment horizontal="center"/>
    </xf>
    <xf numFmtId="164" fontId="0" fillId="3" borderId="1" xfId="0" applyNumberFormat="1" applyFill="1" applyBorder="1" applyAlignment="1">
      <alignment vertical="top" wrapText="1"/>
    </xf>
    <xf numFmtId="0" fontId="0" fillId="3" borderId="1" xfId="0" applyFill="1" applyBorder="1" applyAlignment="1">
      <alignment vertical="top" wrapText="1"/>
    </xf>
    <xf numFmtId="164" fontId="0" fillId="2" borderId="1" xfId="0" applyNumberFormat="1" applyFill="1" applyBorder="1" applyAlignment="1">
      <alignment vertical="top" wrapText="1"/>
    </xf>
    <xf numFmtId="0" fontId="0" fillId="2" borderId="1" xfId="0" applyFill="1" applyBorder="1" applyAlignment="1">
      <alignment vertical="top" wrapText="1"/>
    </xf>
    <xf numFmtId="164" fontId="0" fillId="0" borderId="1" xfId="0" applyNumberFormat="1" applyBorder="1" applyAlignment="1">
      <alignment vertical="top" wrapText="1"/>
    </xf>
    <xf numFmtId="0" fontId="0" fillId="0" borderId="1" xfId="0" applyBorder="1"/>
    <xf numFmtId="164" fontId="0" fillId="0" borderId="1" xfId="0" applyNumberFormat="1" applyBorder="1"/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top" wrapText="1"/>
    </xf>
    <xf numFmtId="0" fontId="0" fillId="3" borderId="1" xfId="0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21" fontId="4" fillId="4" borderId="1" xfId="0" applyNumberFormat="1" applyFont="1" applyFill="1" applyBorder="1" applyAlignment="1">
      <alignment horizontal="center" vertical="center" wrapText="1"/>
    </xf>
    <xf numFmtId="20" fontId="4" fillId="4" borderId="1" xfId="0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right" vertical="top" wrapText="1"/>
    </xf>
    <xf numFmtId="164" fontId="5" fillId="0" borderId="1" xfId="0" applyNumberFormat="1" applyFont="1" applyBorder="1" applyAlignment="1">
      <alignment horizontal="right" vertical="top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164" fontId="6" fillId="0" borderId="1" xfId="0" applyNumberFormat="1" applyFont="1" applyBorder="1"/>
    <xf numFmtId="164" fontId="6" fillId="0" borderId="1" xfId="0" applyNumberFormat="1" applyFont="1" applyBorder="1" applyAlignment="1">
      <alignment vertical="top" wrapText="1"/>
    </xf>
    <xf numFmtId="0" fontId="6" fillId="0" borderId="0" xfId="0" applyFont="1"/>
    <xf numFmtId="21" fontId="0" fillId="3" borderId="1" xfId="0" applyNumberFormat="1" applyFill="1" applyBorder="1" applyAlignment="1">
      <alignment vertical="top" wrapText="1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22" fontId="2" fillId="0" borderId="0" xfId="0" applyNumberFormat="1" applyFont="1" applyAlignment="1">
      <alignment horizontal="right" wrapText="1"/>
    </xf>
    <xf numFmtId="0" fontId="2" fillId="0" borderId="0" xfId="0" applyFont="1" applyAlignment="1">
      <alignment wrapText="1"/>
    </xf>
    <xf numFmtId="0" fontId="7" fillId="5" borderId="0" xfId="0" applyFont="1" applyFill="1" applyAlignment="1">
      <alignment wrapText="1"/>
    </xf>
    <xf numFmtId="0" fontId="2" fillId="0" borderId="0" xfId="0" applyFont="1" applyAlignment="1">
      <alignment vertical="center"/>
    </xf>
    <xf numFmtId="0" fontId="0" fillId="6" borderId="0" xfId="0" applyFill="1"/>
    <xf numFmtId="0" fontId="3" fillId="0" borderId="0" xfId="0" applyFont="1" applyAlignment="1">
      <alignment horizontal="center" vertical="center" wrapText="1"/>
    </xf>
    <xf numFmtId="0" fontId="0" fillId="7" borderId="1" xfId="0" applyFill="1" applyBorder="1"/>
    <xf numFmtId="165" fontId="3" fillId="7" borderId="1" xfId="0" applyNumberFormat="1" applyFont="1" applyFill="1" applyBorder="1"/>
    <xf numFmtId="20" fontId="0" fillId="7" borderId="1" xfId="0" applyNumberFormat="1" applyFill="1" applyBorder="1"/>
    <xf numFmtId="165" fontId="3" fillId="8" borderId="1" xfId="0" applyNumberFormat="1" applyFont="1" applyFill="1" applyBorder="1"/>
    <xf numFmtId="0" fontId="0" fillId="8" borderId="1" xfId="0" applyFill="1" applyBorder="1"/>
    <xf numFmtId="20" fontId="0" fillId="8" borderId="1" xfId="0" applyNumberFormat="1" applyFill="1" applyBorder="1"/>
    <xf numFmtId="165" fontId="4" fillId="9" borderId="1" xfId="0" applyNumberFormat="1" applyFont="1" applyFill="1" applyBorder="1"/>
    <xf numFmtId="0" fontId="0" fillId="9" borderId="1" xfId="0" applyFill="1" applyBorder="1"/>
    <xf numFmtId="165" fontId="3" fillId="9" borderId="1" xfId="0" applyNumberFormat="1" applyFont="1" applyFill="1" applyBorder="1"/>
    <xf numFmtId="165" fontId="2" fillId="9" borderId="1" xfId="0" applyNumberFormat="1" applyFont="1" applyFill="1" applyBorder="1"/>
    <xf numFmtId="0" fontId="2" fillId="9" borderId="1" xfId="0" applyFont="1" applyFill="1" applyBorder="1"/>
    <xf numFmtId="20" fontId="0" fillId="9" borderId="1" xfId="0" applyNumberFormat="1" applyFill="1" applyBorder="1"/>
    <xf numFmtId="165" fontId="3" fillId="10" borderId="1" xfId="0" applyNumberFormat="1" applyFont="1" applyFill="1" applyBorder="1"/>
    <xf numFmtId="0" fontId="0" fillId="10" borderId="1" xfId="0" applyFill="1" applyBorder="1"/>
    <xf numFmtId="0" fontId="2" fillId="10" borderId="1" xfId="0" applyFont="1" applyFill="1" applyBorder="1"/>
    <xf numFmtId="20" fontId="0" fillId="10" borderId="1" xfId="0" applyNumberFormat="1" applyFill="1" applyBorder="1"/>
    <xf numFmtId="165" fontId="3" fillId="11" borderId="1" xfId="0" applyNumberFormat="1" applyFont="1" applyFill="1" applyBorder="1"/>
    <xf numFmtId="0" fontId="0" fillId="11" borderId="1" xfId="0" applyFill="1" applyBorder="1"/>
    <xf numFmtId="0" fontId="2" fillId="11" borderId="1" xfId="0" applyFont="1" applyFill="1" applyBorder="1"/>
    <xf numFmtId="20" fontId="0" fillId="11" borderId="1" xfId="0" applyNumberFormat="1" applyFill="1" applyBorder="1"/>
    <xf numFmtId="0" fontId="2" fillId="11" borderId="0" xfId="0" applyFont="1" applyFill="1" applyAlignment="1">
      <alignment wrapText="1"/>
    </xf>
    <xf numFmtId="0" fontId="2" fillId="7" borderId="0" xfId="0" applyFont="1" applyFill="1" applyAlignment="1">
      <alignment wrapText="1"/>
    </xf>
    <xf numFmtId="0" fontId="2" fillId="12" borderId="0" xfId="0" applyFont="1" applyFill="1" applyAlignment="1">
      <alignment wrapText="1"/>
    </xf>
    <xf numFmtId="165" fontId="3" fillId="13" borderId="1" xfId="0" applyNumberFormat="1" applyFont="1" applyFill="1" applyBorder="1"/>
    <xf numFmtId="20" fontId="0" fillId="13" borderId="1" xfId="0" applyNumberFormat="1" applyFill="1" applyBorder="1"/>
    <xf numFmtId="0" fontId="2" fillId="13" borderId="1" xfId="0" applyFont="1" applyFill="1" applyBorder="1"/>
    <xf numFmtId="0" fontId="0" fillId="13" borderId="1" xfId="0" applyFill="1" applyBorder="1"/>
    <xf numFmtId="165" fontId="4" fillId="7" borderId="1" xfId="0" applyNumberFormat="1" applyFont="1" applyFill="1" applyBorder="1"/>
    <xf numFmtId="165" fontId="4" fillId="13" borderId="1" xfId="0" applyNumberFormat="1" applyFont="1" applyFill="1" applyBorder="1"/>
    <xf numFmtId="0" fontId="5" fillId="0" borderId="0" xfId="0" applyFont="1"/>
    <xf numFmtId="165" fontId="4" fillId="10" borderId="1" xfId="0" applyNumberFormat="1" applyFont="1" applyFill="1" applyBorder="1"/>
    <xf numFmtId="165" fontId="4" fillId="11" borderId="1" xfId="0" applyNumberFormat="1" applyFont="1" applyFill="1" applyBorder="1"/>
    <xf numFmtId="165" fontId="4" fillId="8" borderId="1" xfId="0" applyNumberFormat="1" applyFont="1" applyFill="1" applyBorder="1"/>
    <xf numFmtId="0" fontId="0" fillId="14" borderId="1" xfId="0" applyFill="1" applyBorder="1"/>
    <xf numFmtId="165" fontId="3" fillId="15" borderId="1" xfId="0" applyNumberFormat="1" applyFont="1" applyFill="1" applyBorder="1"/>
    <xf numFmtId="0" fontId="0" fillId="15" borderId="1" xfId="0" applyFill="1" applyBorder="1"/>
    <xf numFmtId="165" fontId="3" fillId="16" borderId="1" xfId="0" applyNumberFormat="1" applyFont="1" applyFill="1" applyBorder="1"/>
    <xf numFmtId="0" fontId="0" fillId="16" borderId="1" xfId="0" applyFill="1" applyBorder="1"/>
    <xf numFmtId="0" fontId="2" fillId="8" borderId="0" xfId="0" applyFont="1" applyFill="1" applyAlignment="1">
      <alignment wrapText="1"/>
    </xf>
    <xf numFmtId="165" fontId="8" fillId="14" borderId="1" xfId="0" applyNumberFormat="1" applyFont="1" applyFill="1" applyBorder="1"/>
    <xf numFmtId="0" fontId="8" fillId="14" borderId="1" xfId="0" applyFont="1" applyFill="1" applyBorder="1"/>
    <xf numFmtId="0" fontId="8" fillId="15" borderId="1" xfId="0" applyFont="1" applyFill="1" applyBorder="1"/>
    <xf numFmtId="20" fontId="8" fillId="14" borderId="1" xfId="0" applyNumberFormat="1" applyFont="1" applyFill="1" applyBorder="1"/>
    <xf numFmtId="0" fontId="8" fillId="16" borderId="1" xfId="0" applyFont="1" applyFill="1" applyBorder="1"/>
    <xf numFmtId="22" fontId="2" fillId="13" borderId="0" xfId="0" applyNumberFormat="1" applyFont="1" applyFill="1" applyAlignment="1">
      <alignment horizontal="right" wrapText="1"/>
    </xf>
    <xf numFmtId="0" fontId="2" fillId="13" borderId="0" xfId="0" applyFont="1" applyFill="1" applyAlignment="1">
      <alignment wrapText="1"/>
    </xf>
    <xf numFmtId="0" fontId="2" fillId="0" borderId="0" xfId="0" applyFont="1" applyAlignment="1">
      <alignment horizontal="right" wrapText="1"/>
    </xf>
    <xf numFmtId="22" fontId="2" fillId="17" borderId="0" xfId="0" applyNumberFormat="1" applyFont="1" applyFill="1" applyAlignment="1">
      <alignment horizontal="right" wrapText="1"/>
    </xf>
    <xf numFmtId="0" fontId="2" fillId="17" borderId="0" xfId="0" applyFont="1" applyFill="1" applyAlignment="1">
      <alignment wrapText="1"/>
    </xf>
    <xf numFmtId="22" fontId="2" fillId="18" borderId="0" xfId="0" applyNumberFormat="1" applyFont="1" applyFill="1" applyAlignment="1">
      <alignment horizontal="right" wrapText="1"/>
    </xf>
    <xf numFmtId="0" fontId="2" fillId="18" borderId="0" xfId="0" applyFont="1" applyFill="1" applyAlignment="1">
      <alignment wrapText="1"/>
    </xf>
    <xf numFmtId="22" fontId="2" fillId="19" borderId="0" xfId="0" applyNumberFormat="1" applyFont="1" applyFill="1" applyAlignment="1">
      <alignment horizontal="right" wrapText="1"/>
    </xf>
    <xf numFmtId="0" fontId="2" fillId="19" borderId="0" xfId="0" applyFont="1" applyFill="1" applyAlignment="1">
      <alignment wrapText="1"/>
    </xf>
    <xf numFmtId="0" fontId="9" fillId="0" borderId="0" xfId="1" applyBorder="1" applyAlignment="1">
      <alignment wrapText="1"/>
    </xf>
    <xf numFmtId="0" fontId="5" fillId="7" borderId="1" xfId="0" applyFont="1" applyFill="1" applyBorder="1"/>
    <xf numFmtId="0" fontId="3" fillId="0" borderId="0" xfId="0" applyFont="1" applyAlignment="1">
      <alignment horizontal="center" vertical="center"/>
    </xf>
    <xf numFmtId="165" fontId="3" fillId="20" borderId="1" xfId="0" applyNumberFormat="1" applyFont="1" applyFill="1" applyBorder="1"/>
    <xf numFmtId="165" fontId="4" fillId="20" borderId="1" xfId="0" applyNumberFormat="1" applyFont="1" applyFill="1" applyBorder="1"/>
    <xf numFmtId="20" fontId="0" fillId="20" borderId="1" xfId="0" applyNumberFormat="1" applyFill="1" applyBorder="1"/>
    <xf numFmtId="0" fontId="2" fillId="20" borderId="1" xfId="0" applyFont="1" applyFill="1" applyBorder="1"/>
    <xf numFmtId="0" fontId="0" fillId="20" borderId="1" xfId="0" applyFill="1" applyBorder="1"/>
    <xf numFmtId="165" fontId="2" fillId="20" borderId="1" xfId="0" applyNumberFormat="1" applyFont="1" applyFill="1" applyBorder="1"/>
    <xf numFmtId="0" fontId="2" fillId="8" borderId="1" xfId="0" applyFont="1" applyFill="1" applyBorder="1"/>
    <xf numFmtId="0" fontId="2" fillId="7" borderId="1" xfId="0" applyFont="1" applyFill="1" applyBorder="1" applyAlignment="1">
      <alignment wrapText="1"/>
    </xf>
    <xf numFmtId="0" fontId="10" fillId="14" borderId="1" xfId="0" applyFont="1" applyFill="1" applyBorder="1"/>
    <xf numFmtId="0" fontId="2" fillId="8" borderId="1" xfId="0" applyFont="1" applyFill="1" applyBorder="1" applyAlignment="1">
      <alignment wrapText="1"/>
    </xf>
    <xf numFmtId="0" fontId="2" fillId="7" borderId="1" xfId="0" applyFont="1" applyFill="1" applyBorder="1"/>
    <xf numFmtId="0" fontId="0" fillId="21" borderId="1" xfId="0" applyFill="1" applyBorder="1"/>
    <xf numFmtId="165" fontId="3" fillId="21" borderId="1" xfId="0" applyNumberFormat="1" applyFont="1" applyFill="1" applyBorder="1"/>
    <xf numFmtId="20" fontId="0" fillId="21" borderId="1" xfId="0" applyNumberFormat="1" applyFill="1" applyBorder="1"/>
    <xf numFmtId="0" fontId="2" fillId="21" borderId="1" xfId="0" applyFont="1" applyFill="1" applyBorder="1"/>
    <xf numFmtId="165" fontId="4" fillId="21" borderId="1" xfId="0" applyNumberFormat="1" applyFont="1" applyFill="1" applyBorder="1"/>
    <xf numFmtId="0" fontId="0" fillId="21" borderId="0" xfId="0" applyFill="1"/>
    <xf numFmtId="0" fontId="5" fillId="20" borderId="1" xfId="0" applyFont="1" applyFill="1" applyBorder="1"/>
    <xf numFmtId="0" fontId="11" fillId="0" borderId="0" xfId="0" applyFont="1" applyAlignment="1">
      <alignment vertical="center"/>
    </xf>
    <xf numFmtId="0" fontId="0" fillId="7" borderId="1" xfId="0" applyFill="1" applyBorder="1" applyAlignment="1">
      <alignment wrapText="1"/>
    </xf>
    <xf numFmtId="0" fontId="0" fillId="7" borderId="1" xfId="0" applyFill="1" applyBorder="1" applyAlignment="1">
      <alignment vertical="top"/>
    </xf>
    <xf numFmtId="0" fontId="0" fillId="7" borderId="1" xfId="0" applyFill="1" applyBorder="1" applyAlignment="1">
      <alignment vertical="top" wrapText="1"/>
    </xf>
    <xf numFmtId="165" fontId="2" fillId="7" borderId="1" xfId="0" applyNumberFormat="1" applyFont="1" applyFill="1" applyBorder="1" applyAlignment="1">
      <alignment vertical="top" wrapText="1"/>
    </xf>
    <xf numFmtId="0" fontId="2" fillId="7" borderId="1" xfId="0" applyFont="1" applyFill="1" applyBorder="1" applyAlignment="1">
      <alignment vertical="top" wrapText="1"/>
    </xf>
    <xf numFmtId="20" fontId="0" fillId="7" borderId="1" xfId="0" applyNumberFormat="1" applyFill="1" applyBorder="1" applyAlignment="1">
      <alignment vertical="top"/>
    </xf>
    <xf numFmtId="0" fontId="2" fillId="7" borderId="1" xfId="0" applyFont="1" applyFill="1" applyBorder="1" applyAlignment="1">
      <alignment vertical="top"/>
    </xf>
    <xf numFmtId="0" fontId="0" fillId="7" borderId="0" xfId="0" applyFill="1" applyAlignment="1">
      <alignment wrapText="1"/>
    </xf>
    <xf numFmtId="0" fontId="0" fillId="20" borderId="1" xfId="0" applyFill="1" applyBorder="1" applyAlignment="1">
      <alignment vertical="top" wrapText="1"/>
    </xf>
    <xf numFmtId="0" fontId="2" fillId="20" borderId="1" xfId="0" applyFont="1" applyFill="1" applyBorder="1" applyAlignment="1">
      <alignment vertical="top"/>
    </xf>
    <xf numFmtId="0" fontId="2" fillId="20" borderId="1" xfId="0" applyFont="1" applyFill="1" applyBorder="1" applyAlignment="1">
      <alignment vertical="top" wrapText="1"/>
    </xf>
    <xf numFmtId="0" fontId="2" fillId="10" borderId="1" xfId="0" applyFont="1" applyFill="1" applyBorder="1" applyAlignment="1">
      <alignment vertical="top" wrapText="1"/>
    </xf>
    <xf numFmtId="0" fontId="0" fillId="10" borderId="1" xfId="0" applyFill="1" applyBorder="1" applyAlignment="1">
      <alignment vertical="top" wrapText="1"/>
    </xf>
    <xf numFmtId="0" fontId="2" fillId="20" borderId="0" xfId="0" applyFont="1" applyFill="1" applyAlignment="1">
      <alignment vertical="top" wrapText="1"/>
    </xf>
    <xf numFmtId="0" fontId="0" fillId="8" borderId="1" xfId="0" applyFill="1" applyBorder="1" applyAlignment="1">
      <alignment vertical="top" wrapText="1"/>
    </xf>
    <xf numFmtId="0" fontId="2" fillId="8" borderId="1" xfId="0" applyFont="1" applyFill="1" applyBorder="1" applyAlignment="1">
      <alignment vertical="top" wrapText="1"/>
    </xf>
    <xf numFmtId="0" fontId="2" fillId="8" borderId="1" xfId="0" applyFont="1" applyFill="1" applyBorder="1" applyAlignment="1">
      <alignment vertical="top"/>
    </xf>
    <xf numFmtId="0" fontId="0" fillId="8" borderId="0" xfId="0" applyFill="1" applyAlignment="1">
      <alignment vertical="top" wrapText="1"/>
    </xf>
    <xf numFmtId="0" fontId="2" fillId="8" borderId="0" xfId="0" applyFont="1" applyFill="1"/>
    <xf numFmtId="0" fontId="11" fillId="8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7" borderId="2" xfId="0" applyFont="1" applyFill="1" applyBorder="1" applyAlignment="1">
      <alignment horizontal="center" vertical="center"/>
    </xf>
    <xf numFmtId="0" fontId="11" fillId="20" borderId="2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000000"/>
      <rgbColor rgb="00FFFFFF"/>
      <rgbColor rgb="00000000"/>
      <rgbColor rgb="00F9FADE"/>
      <rgbColor rgb="00F8F5C2"/>
      <rgbColor rgb="00D9FBFB"/>
      <rgbColor rgb="00C4F2EF"/>
      <rgbColor rgb="00F8EBF4"/>
      <rgbColor rgb="00F4E1F0"/>
      <rgbColor rgb="00E5EDFA"/>
      <rgbColor rgb="00DCE4F2"/>
      <rgbColor rgb="00F7ECE9"/>
      <rgbColor rgb="00F0E4E0"/>
      <rgbColor rgb="00E9F6EA"/>
      <rgbColor rgb="00E2EDE4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pmicalos@csu.edu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94700-92D9-43C2-AA20-DE23B8A76489}">
  <sheetPr>
    <pageSetUpPr fitToPage="1"/>
  </sheetPr>
  <dimension ref="A1:J86"/>
  <sheetViews>
    <sheetView tabSelected="1" zoomScale="110" zoomScaleNormal="110" workbookViewId="0">
      <pane ySplit="1" topLeftCell="A25" activePane="bottomLeft" state="frozen"/>
      <selection pane="bottomLeft" activeCell="C44" sqref="C44"/>
    </sheetView>
  </sheetViews>
  <sheetFormatPr baseColWidth="10" defaultColWidth="8.83203125" defaultRowHeight="13" x14ac:dyDescent="0.15"/>
  <cols>
    <col min="1" max="1" width="11.5" customWidth="1"/>
    <col min="2" max="2" width="18.1640625" customWidth="1"/>
    <col min="3" max="3" width="48.33203125" customWidth="1"/>
    <col min="4" max="4" width="62.5" bestFit="1" customWidth="1"/>
    <col min="5" max="5" width="14.6640625" customWidth="1"/>
    <col min="6" max="6" width="15.5" customWidth="1"/>
    <col min="7" max="9" width="14.83203125" customWidth="1"/>
    <col min="10" max="10" width="33" bestFit="1" customWidth="1"/>
    <col min="11" max="11" width="63.33203125" customWidth="1"/>
  </cols>
  <sheetData>
    <row r="1" spans="1:10" ht="42" x14ac:dyDescent="0.15">
      <c r="A1" s="35" t="s">
        <v>362</v>
      </c>
      <c r="B1" s="35" t="s">
        <v>357</v>
      </c>
      <c r="C1" s="91" t="s">
        <v>491</v>
      </c>
      <c r="D1" s="91" t="s">
        <v>361</v>
      </c>
      <c r="E1" s="35" t="s">
        <v>363</v>
      </c>
      <c r="F1" s="35" t="s">
        <v>364</v>
      </c>
      <c r="G1" s="35" t="s">
        <v>365</v>
      </c>
      <c r="H1" s="35" t="s">
        <v>366</v>
      </c>
      <c r="I1" s="35" t="s">
        <v>367</v>
      </c>
      <c r="J1" s="131" t="s">
        <v>489</v>
      </c>
    </row>
    <row r="2" spans="1:10" ht="16" x14ac:dyDescent="0.15">
      <c r="A2" s="76" t="s">
        <v>344</v>
      </c>
      <c r="B2" s="78" t="s">
        <v>3</v>
      </c>
      <c r="C2" s="100"/>
      <c r="D2" s="69"/>
      <c r="E2" s="75">
        <v>0.375</v>
      </c>
      <c r="F2" s="75">
        <v>0.41666666666666669</v>
      </c>
      <c r="G2" s="75">
        <v>0.29166666666666669</v>
      </c>
      <c r="H2" s="75">
        <v>8.3333333333333329E-2</v>
      </c>
      <c r="I2" s="75">
        <v>8.3333333333333329E-2</v>
      </c>
      <c r="J2" s="110"/>
    </row>
    <row r="3" spans="1:10" x14ac:dyDescent="0.15">
      <c r="A3" s="42">
        <v>0.41666666666666669</v>
      </c>
      <c r="B3" s="45">
        <v>1.0416666666666666E-2</v>
      </c>
      <c r="C3" s="46" t="s">
        <v>433</v>
      </c>
      <c r="D3" s="43"/>
      <c r="E3" s="44">
        <f>A3-$E$2</f>
        <v>4.1666666666666685E-2</v>
      </c>
      <c r="F3" s="44">
        <f>A3+$F$2</f>
        <v>0.83333333333333337</v>
      </c>
      <c r="G3" s="44">
        <f>A3+$G$2</f>
        <v>0.70833333333333337</v>
      </c>
      <c r="H3" s="44">
        <f>A3+$H$2</f>
        <v>0.5</v>
      </c>
      <c r="I3" s="44">
        <f>A3-$I$2</f>
        <v>0.33333333333333337</v>
      </c>
      <c r="J3" s="132" t="s">
        <v>427</v>
      </c>
    </row>
    <row r="4" spans="1:10" x14ac:dyDescent="0.15">
      <c r="A4" s="42">
        <f>A3+B3</f>
        <v>0.42708333333333337</v>
      </c>
      <c r="B4" s="47">
        <v>8.3333333333333329E-2</v>
      </c>
      <c r="C4" s="46" t="s">
        <v>358</v>
      </c>
      <c r="D4" s="43"/>
      <c r="E4" s="44">
        <f>A4-$E$2</f>
        <v>5.208333333333337E-2</v>
      </c>
      <c r="F4" s="44">
        <f>A4+$F$2</f>
        <v>0.84375</v>
      </c>
      <c r="G4" s="44">
        <f>A4+$G$2</f>
        <v>0.71875</v>
      </c>
      <c r="H4" s="44">
        <f>A4+$H$2</f>
        <v>0.51041666666666674</v>
      </c>
      <c r="I4" s="44">
        <f>A4-$I$2</f>
        <v>0.34375000000000006</v>
      </c>
      <c r="J4" s="132"/>
    </row>
    <row r="5" spans="1:10" ht="28" x14ac:dyDescent="0.15">
      <c r="A5" s="63"/>
      <c r="B5" s="38"/>
      <c r="C5" s="102" t="s">
        <v>490</v>
      </c>
      <c r="D5" s="57" t="s">
        <v>434</v>
      </c>
      <c r="E5" s="37"/>
      <c r="F5" s="37"/>
      <c r="G5" s="37"/>
      <c r="H5" s="37"/>
      <c r="I5" s="37"/>
      <c r="J5" s="132"/>
    </row>
    <row r="6" spans="1:10" x14ac:dyDescent="0.15">
      <c r="A6" s="64">
        <f>A4+B4</f>
        <v>0.51041666666666674</v>
      </c>
      <c r="B6" s="60">
        <v>4.1666666666666664E-2</v>
      </c>
      <c r="C6" s="61" t="s">
        <v>435</v>
      </c>
      <c r="D6" s="62"/>
      <c r="E6" s="59">
        <f>A6-$E$2</f>
        <v>0.13541666666666674</v>
      </c>
      <c r="F6" s="59">
        <f>A6+$F$2</f>
        <v>0.92708333333333348</v>
      </c>
      <c r="G6" s="59">
        <f>A6+$G$2</f>
        <v>0.80208333333333348</v>
      </c>
      <c r="H6" s="59">
        <f>A6+$H$2</f>
        <v>0.59375000000000011</v>
      </c>
      <c r="I6" s="59">
        <f>A6-$I$2</f>
        <v>0.42708333333333343</v>
      </c>
      <c r="J6" s="132"/>
    </row>
    <row r="7" spans="1:10" x14ac:dyDescent="0.15">
      <c r="A7" s="42">
        <f>A6+B6</f>
        <v>0.55208333333333337</v>
      </c>
      <c r="B7" s="47">
        <v>6.25E-2</v>
      </c>
      <c r="C7" s="46" t="s">
        <v>426</v>
      </c>
      <c r="D7" s="46" t="s">
        <v>436</v>
      </c>
      <c r="E7" s="44">
        <f>A7-$E$2</f>
        <v>0.17708333333333337</v>
      </c>
      <c r="F7" s="44">
        <f>A7+$F$2</f>
        <v>0.96875</v>
      </c>
      <c r="G7" s="44">
        <f>A7+$G$2</f>
        <v>0.84375</v>
      </c>
      <c r="H7" s="44">
        <f>A7+$H$2</f>
        <v>0.63541666666666674</v>
      </c>
      <c r="I7" s="44">
        <f>A7-$I$2</f>
        <v>0.46875000000000006</v>
      </c>
      <c r="J7" s="132"/>
    </row>
    <row r="8" spans="1:10" x14ac:dyDescent="0.15">
      <c r="A8" s="90"/>
      <c r="B8" s="36"/>
      <c r="C8" s="102" t="s">
        <v>438</v>
      </c>
      <c r="D8" s="102" t="s">
        <v>451</v>
      </c>
      <c r="E8" s="102"/>
      <c r="F8" s="36"/>
      <c r="G8" s="36"/>
      <c r="H8" s="36"/>
      <c r="I8" s="36"/>
      <c r="J8" s="132"/>
    </row>
    <row r="9" spans="1:10" x14ac:dyDescent="0.15">
      <c r="A9" s="64">
        <f>A7+B7</f>
        <v>0.61458333333333337</v>
      </c>
      <c r="B9" s="60">
        <v>2.0833333333333332E-2</v>
      </c>
      <c r="C9" s="61" t="s">
        <v>359</v>
      </c>
      <c r="D9" s="62"/>
      <c r="E9" s="59">
        <f>A9-$E$2</f>
        <v>0.23958333333333337</v>
      </c>
      <c r="F9" s="59">
        <f>A9+$F$2</f>
        <v>1.03125</v>
      </c>
      <c r="G9" s="59">
        <f>A9+$G$2</f>
        <v>0.90625</v>
      </c>
      <c r="H9" s="59">
        <f>A9+$H$2</f>
        <v>0.69791666666666674</v>
      </c>
      <c r="I9" s="59">
        <f>A9-$I$2</f>
        <v>0.53125</v>
      </c>
      <c r="J9" s="132"/>
    </row>
    <row r="10" spans="1:10" x14ac:dyDescent="0.15">
      <c r="A10" s="42">
        <f>A9+B9</f>
        <v>0.63541666666666674</v>
      </c>
      <c r="B10" s="47">
        <v>4.1666666666666664E-2</v>
      </c>
      <c r="C10" s="46" t="s">
        <v>454</v>
      </c>
      <c r="D10" s="43"/>
      <c r="E10" s="44">
        <f>A10-$E$2</f>
        <v>0.26041666666666674</v>
      </c>
      <c r="F10" s="44">
        <f>A10+$F$2</f>
        <v>1.0520833333333335</v>
      </c>
      <c r="G10" s="44">
        <f>A10+$G$2</f>
        <v>0.92708333333333348</v>
      </c>
      <c r="H10" s="44">
        <f>A10+$H$2</f>
        <v>0.71875000000000011</v>
      </c>
      <c r="I10" s="44">
        <f>A10-$I$2</f>
        <v>0.55208333333333337</v>
      </c>
      <c r="J10" s="132"/>
    </row>
    <row r="11" spans="1:10" ht="14" x14ac:dyDescent="0.15">
      <c r="A11" s="63"/>
      <c r="B11" s="38"/>
      <c r="C11" s="99" t="s">
        <v>293</v>
      </c>
      <c r="D11" s="113" t="s">
        <v>439</v>
      </c>
      <c r="E11" s="37"/>
      <c r="F11" s="37"/>
      <c r="G11" s="37"/>
      <c r="H11" s="37"/>
      <c r="I11" s="37"/>
      <c r="J11" s="132"/>
    </row>
    <row r="12" spans="1:10" ht="28" x14ac:dyDescent="0.15">
      <c r="A12" s="63"/>
      <c r="B12" s="38"/>
      <c r="C12" s="114" t="s">
        <v>492</v>
      </c>
      <c r="D12" s="115" t="s">
        <v>440</v>
      </c>
      <c r="E12" s="36"/>
      <c r="F12" s="36"/>
      <c r="G12" s="36"/>
      <c r="H12" s="36"/>
      <c r="I12" s="36"/>
      <c r="J12" s="132"/>
    </row>
    <row r="13" spans="1:10" x14ac:dyDescent="0.15">
      <c r="A13" s="64">
        <f>A10+B10</f>
        <v>0.67708333333333337</v>
      </c>
      <c r="B13" s="60">
        <v>0.11458333333333333</v>
      </c>
      <c r="C13" s="61" t="s">
        <v>359</v>
      </c>
      <c r="D13" s="62"/>
      <c r="E13" s="59">
        <f>A13-$E$2</f>
        <v>0.30208333333333337</v>
      </c>
      <c r="F13" s="59">
        <f>A13+$F$2</f>
        <v>1.09375</v>
      </c>
      <c r="G13" s="59">
        <f>A13+$G$2</f>
        <v>0.96875</v>
      </c>
      <c r="H13" s="59">
        <f>A13+$H$2</f>
        <v>0.76041666666666674</v>
      </c>
      <c r="I13" s="59">
        <f>A13-$I$2</f>
        <v>0.59375</v>
      </c>
      <c r="J13" s="132"/>
    </row>
    <row r="14" spans="1:10" x14ac:dyDescent="0.15">
      <c r="A14" s="107"/>
      <c r="B14" s="105"/>
      <c r="C14" s="106"/>
      <c r="D14" s="103"/>
      <c r="E14" s="104"/>
      <c r="F14" s="104"/>
      <c r="G14" s="104"/>
      <c r="H14" s="104"/>
      <c r="I14" s="104"/>
      <c r="J14" s="132"/>
    </row>
    <row r="15" spans="1:10" x14ac:dyDescent="0.15">
      <c r="A15" s="42">
        <f>A13+B13</f>
        <v>0.79166666666666674</v>
      </c>
      <c r="B15" s="47">
        <v>4.1666666666666664E-2</v>
      </c>
      <c r="C15" s="46" t="s">
        <v>441</v>
      </c>
      <c r="D15" s="46" t="s">
        <v>444</v>
      </c>
      <c r="E15" s="44">
        <f>A15-$E$2</f>
        <v>0.41666666666666674</v>
      </c>
      <c r="F15" s="44">
        <f>A15+$F$2</f>
        <v>1.2083333333333335</v>
      </c>
      <c r="G15" s="44">
        <f>A15+$G$2</f>
        <v>1.0833333333333335</v>
      </c>
      <c r="H15" s="44">
        <f>A15+$H$2</f>
        <v>0.87500000000000011</v>
      </c>
      <c r="I15" s="44">
        <f>A15-$I$2</f>
        <v>0.70833333333333337</v>
      </c>
      <c r="J15" s="132"/>
    </row>
    <row r="16" spans="1:10" ht="14" x14ac:dyDescent="0.15">
      <c r="A16" s="90"/>
      <c r="B16" s="38"/>
      <c r="C16" s="112" t="s">
        <v>288</v>
      </c>
      <c r="D16" s="111" t="s">
        <v>442</v>
      </c>
      <c r="E16" s="102"/>
      <c r="F16" s="36"/>
      <c r="G16" s="36"/>
      <c r="H16" s="36"/>
      <c r="I16" s="36"/>
      <c r="J16" s="132"/>
    </row>
    <row r="17" spans="1:10" ht="28" x14ac:dyDescent="0.15">
      <c r="A17" s="90"/>
      <c r="B17" s="38"/>
      <c r="C17" s="112" t="s">
        <v>295</v>
      </c>
      <c r="D17" s="111" t="s">
        <v>443</v>
      </c>
      <c r="E17" s="102"/>
      <c r="F17" s="36"/>
      <c r="G17" s="36"/>
      <c r="H17" s="36"/>
      <c r="I17" s="36"/>
      <c r="J17" s="132"/>
    </row>
    <row r="18" spans="1:10" x14ac:dyDescent="0.15">
      <c r="A18" s="64">
        <f>A15+B15</f>
        <v>0.83333333333333337</v>
      </c>
      <c r="B18" s="60">
        <v>2.0833333333333332E-2</v>
      </c>
      <c r="C18" s="61" t="s">
        <v>359</v>
      </c>
      <c r="D18" s="62"/>
      <c r="E18" s="59">
        <f>A18-$E$2</f>
        <v>0.45833333333333337</v>
      </c>
      <c r="F18" s="59">
        <f>A18+$F$2</f>
        <v>1.25</v>
      </c>
      <c r="G18" s="59">
        <f>A18+$G$2</f>
        <v>1.125</v>
      </c>
      <c r="H18" s="59">
        <f>A18+$H$2</f>
        <v>0.91666666666666674</v>
      </c>
      <c r="I18" s="59">
        <f>A18-$I$2</f>
        <v>0.75</v>
      </c>
      <c r="J18" s="132"/>
    </row>
    <row r="19" spans="1:10" x14ac:dyDescent="0.15">
      <c r="A19" s="44">
        <f>A18+B18</f>
        <v>0.85416666666666674</v>
      </c>
      <c r="B19" s="47">
        <v>4.1666666666666664E-2</v>
      </c>
      <c r="C19" s="46" t="s">
        <v>441</v>
      </c>
      <c r="D19" s="46" t="s">
        <v>444</v>
      </c>
      <c r="E19" s="42">
        <f>A19-$E$2</f>
        <v>0.47916666666666674</v>
      </c>
      <c r="F19" s="44">
        <f>A19+$F$2</f>
        <v>1.2708333333333335</v>
      </c>
      <c r="G19" s="44">
        <f>A19+$G$2</f>
        <v>1.1458333333333335</v>
      </c>
      <c r="H19" s="44">
        <f>A19+$H$2</f>
        <v>0.93750000000000011</v>
      </c>
      <c r="I19" s="44">
        <f>A19-$I$2</f>
        <v>0.77083333333333337</v>
      </c>
      <c r="J19" s="132" t="s">
        <v>428</v>
      </c>
    </row>
    <row r="20" spans="1:10" ht="14" x14ac:dyDescent="0.15">
      <c r="A20" s="36"/>
      <c r="B20" s="38"/>
      <c r="C20" s="102" t="s">
        <v>445</v>
      </c>
      <c r="D20" s="111" t="s">
        <v>446</v>
      </c>
      <c r="E20" s="90"/>
      <c r="F20" s="36"/>
      <c r="G20" s="36"/>
      <c r="H20" s="36"/>
      <c r="I20" s="36"/>
      <c r="J20" s="132"/>
    </row>
    <row r="21" spans="1:10" ht="42.5" customHeight="1" x14ac:dyDescent="0.15">
      <c r="A21" s="36"/>
      <c r="B21" s="116"/>
      <c r="C21" s="117" t="s">
        <v>303</v>
      </c>
      <c r="D21" s="113" t="s">
        <v>447</v>
      </c>
      <c r="E21" s="90"/>
      <c r="F21" s="36"/>
      <c r="G21" s="36"/>
      <c r="H21" s="36"/>
      <c r="I21" s="36"/>
      <c r="J21" s="132"/>
    </row>
    <row r="22" spans="1:10" x14ac:dyDescent="0.15">
      <c r="A22" s="59">
        <f>A19+B19</f>
        <v>0.89583333333333337</v>
      </c>
      <c r="B22" s="60">
        <v>0.10416666666666667</v>
      </c>
      <c r="C22" s="61" t="s">
        <v>435</v>
      </c>
      <c r="D22" s="62"/>
      <c r="E22" s="64">
        <f>A22-$E$2</f>
        <v>0.52083333333333337</v>
      </c>
      <c r="F22" s="59">
        <f>A22+$F$2</f>
        <v>1.3125</v>
      </c>
      <c r="G22" s="59">
        <f>A22+$G$2</f>
        <v>1.1875</v>
      </c>
      <c r="H22" s="59">
        <f>A22+$H$2</f>
        <v>0.97916666666666674</v>
      </c>
      <c r="I22" s="59">
        <f>A22-$I$2</f>
        <v>0.8125</v>
      </c>
      <c r="J22" s="132"/>
    </row>
    <row r="23" spans="1:10" x14ac:dyDescent="0.15">
      <c r="A23" s="44">
        <f>A22+B22</f>
        <v>1</v>
      </c>
      <c r="B23" s="47">
        <v>4.1666666666666664E-2</v>
      </c>
      <c r="C23" s="46" t="s">
        <v>426</v>
      </c>
      <c r="D23" s="46" t="s">
        <v>448</v>
      </c>
      <c r="E23" s="42">
        <f>A23-$E$2</f>
        <v>0.625</v>
      </c>
      <c r="F23" s="44">
        <f>A23+$F$2</f>
        <v>1.4166666666666667</v>
      </c>
      <c r="G23" s="44">
        <f>A23+$G$2</f>
        <v>1.2916666666666667</v>
      </c>
      <c r="H23" s="44">
        <f>A23+$H$2</f>
        <v>1.0833333333333333</v>
      </c>
      <c r="I23" s="44">
        <f>A23-$I$2</f>
        <v>0.91666666666666663</v>
      </c>
      <c r="J23" s="132"/>
    </row>
    <row r="24" spans="1:10" ht="28" x14ac:dyDescent="0.15">
      <c r="A24" s="36"/>
      <c r="B24" s="36"/>
      <c r="C24" s="115" t="s">
        <v>298</v>
      </c>
      <c r="D24" s="118" t="s">
        <v>449</v>
      </c>
      <c r="E24" s="90"/>
      <c r="F24" s="36"/>
      <c r="G24" s="36"/>
      <c r="H24" s="36"/>
      <c r="I24" s="36"/>
      <c r="J24" s="132"/>
    </row>
    <row r="25" spans="1:10" x14ac:dyDescent="0.15">
      <c r="A25" s="59">
        <f>A23+B23</f>
        <v>1.0416666666666667</v>
      </c>
      <c r="B25" s="60"/>
      <c r="C25" s="61" t="s">
        <v>450</v>
      </c>
      <c r="D25" s="62"/>
      <c r="E25" s="64">
        <f>A25-$E$2</f>
        <v>0.66666666666666674</v>
      </c>
      <c r="F25" s="59">
        <f>A25+$F$2</f>
        <v>1.4583333333333335</v>
      </c>
      <c r="G25" s="59">
        <f>A25+$G$2</f>
        <v>1.3333333333333335</v>
      </c>
      <c r="H25" s="59">
        <f>A25+$H$2</f>
        <v>1.125</v>
      </c>
      <c r="I25" s="59">
        <f>A25-$I$2</f>
        <v>0.95833333333333337</v>
      </c>
      <c r="J25" s="132"/>
    </row>
    <row r="26" spans="1:10" ht="16" x14ac:dyDescent="0.15">
      <c r="E26" s="26"/>
      <c r="J26" s="110"/>
    </row>
    <row r="27" spans="1:10" ht="16" x14ac:dyDescent="0.15">
      <c r="A27" s="77" t="s">
        <v>346</v>
      </c>
      <c r="B27" s="70"/>
      <c r="C27" s="71"/>
      <c r="D27" s="71"/>
      <c r="E27" s="70"/>
      <c r="F27" s="70"/>
      <c r="G27" s="70"/>
      <c r="H27" s="70"/>
      <c r="I27" s="70"/>
      <c r="J27" s="110"/>
    </row>
    <row r="28" spans="1:10" x14ac:dyDescent="0.15">
      <c r="A28" s="66">
        <v>0.39583333333333331</v>
      </c>
      <c r="B28" s="51">
        <v>4.1666666666666664E-2</v>
      </c>
      <c r="C28" s="50" t="s">
        <v>369</v>
      </c>
      <c r="D28" s="49" t="s">
        <v>380</v>
      </c>
      <c r="E28" s="48">
        <f>A28-$E$2</f>
        <v>2.0833333333333315E-2</v>
      </c>
      <c r="F28" s="48">
        <f>A28+$F$2</f>
        <v>0.8125</v>
      </c>
      <c r="G28" s="48">
        <f>A28+$G$2</f>
        <v>0.6875</v>
      </c>
      <c r="H28" s="48">
        <f>A28+$H$2</f>
        <v>0.47916666666666663</v>
      </c>
      <c r="I28" s="48">
        <f>A28-$I$2</f>
        <v>0.3125</v>
      </c>
      <c r="J28" s="133" t="s">
        <v>429</v>
      </c>
    </row>
    <row r="29" spans="1:10" x14ac:dyDescent="0.15">
      <c r="A29" s="93"/>
      <c r="B29" s="94"/>
      <c r="C29" s="95" t="s">
        <v>438</v>
      </c>
      <c r="D29" s="95" t="s">
        <v>437</v>
      </c>
      <c r="E29" s="92"/>
      <c r="F29" s="92"/>
      <c r="G29" s="92"/>
      <c r="H29" s="92"/>
      <c r="I29" s="92"/>
      <c r="J29" s="133"/>
    </row>
    <row r="30" spans="1:10" x14ac:dyDescent="0.15">
      <c r="A30" s="64">
        <f>A28+B28</f>
        <v>0.4375</v>
      </c>
      <c r="B30" s="60">
        <v>2.0833333333333332E-2</v>
      </c>
      <c r="C30" s="61" t="s">
        <v>359</v>
      </c>
      <c r="D30" s="62"/>
      <c r="E30" s="59">
        <f>A30-$E$2</f>
        <v>6.25E-2</v>
      </c>
      <c r="F30" s="59">
        <f>A30+$F$2</f>
        <v>0.85416666666666674</v>
      </c>
      <c r="G30" s="59">
        <f>A30+$G$2</f>
        <v>0.72916666666666674</v>
      </c>
      <c r="H30" s="59">
        <f>A30+$H$2</f>
        <v>0.52083333333333337</v>
      </c>
      <c r="I30" s="59">
        <f>A30-$I$2</f>
        <v>0.35416666666666669</v>
      </c>
      <c r="J30" s="133"/>
    </row>
    <row r="31" spans="1:10" x14ac:dyDescent="0.15">
      <c r="A31" s="66">
        <f>A30+B30</f>
        <v>0.45833333333333331</v>
      </c>
      <c r="B31" s="51">
        <v>4.1666666666666664E-2</v>
      </c>
      <c r="C31" s="50" t="s">
        <v>452</v>
      </c>
      <c r="D31" s="49" t="s">
        <v>380</v>
      </c>
      <c r="E31" s="48">
        <f>A31-$E$2</f>
        <v>8.3333333333333315E-2</v>
      </c>
      <c r="F31" s="48">
        <f>A31+$F$2</f>
        <v>0.875</v>
      </c>
      <c r="G31" s="48">
        <f>A31+$G$2</f>
        <v>0.75</v>
      </c>
      <c r="H31" s="48">
        <f>A31+$H$2</f>
        <v>0.54166666666666663</v>
      </c>
      <c r="I31" s="48">
        <f>A31-$I$2</f>
        <v>0.375</v>
      </c>
      <c r="J31" s="133"/>
    </row>
    <row r="32" spans="1:10" ht="28" x14ac:dyDescent="0.15">
      <c r="A32" s="93"/>
      <c r="B32" s="94"/>
      <c r="C32" s="120" t="s">
        <v>493</v>
      </c>
      <c r="D32" s="119" t="s">
        <v>453</v>
      </c>
      <c r="E32" s="92"/>
      <c r="F32" s="92"/>
      <c r="G32" s="92"/>
      <c r="H32" s="92"/>
      <c r="I32" s="92"/>
      <c r="J32" s="133"/>
    </row>
    <row r="33" spans="1:10" ht="28" x14ac:dyDescent="0.15">
      <c r="A33" s="93"/>
      <c r="B33" s="94"/>
      <c r="C33" s="121" t="s">
        <v>47</v>
      </c>
      <c r="D33" s="119" t="s">
        <v>455</v>
      </c>
      <c r="E33" s="92"/>
      <c r="F33" s="92"/>
      <c r="G33" s="92"/>
      <c r="H33" s="92"/>
      <c r="I33" s="92"/>
      <c r="J33" s="133"/>
    </row>
    <row r="34" spans="1:10" x14ac:dyDescent="0.15">
      <c r="A34" s="64">
        <f>A31+B31</f>
        <v>0.5</v>
      </c>
      <c r="B34" s="60">
        <v>4.1666666666666664E-2</v>
      </c>
      <c r="C34" s="61" t="s">
        <v>360</v>
      </c>
      <c r="D34" s="62"/>
      <c r="E34" s="59">
        <f>A34-$E$2</f>
        <v>0.125</v>
      </c>
      <c r="F34" s="59">
        <f>A34+$F$2</f>
        <v>0.91666666666666674</v>
      </c>
      <c r="G34" s="59">
        <f>A34+$G$2</f>
        <v>0.79166666666666674</v>
      </c>
      <c r="H34" s="59">
        <f>A34+$H$2</f>
        <v>0.58333333333333337</v>
      </c>
      <c r="I34" s="59">
        <f>A34-$I$2</f>
        <v>0.41666666666666669</v>
      </c>
      <c r="J34" s="133"/>
    </row>
    <row r="35" spans="1:10" x14ac:dyDescent="0.15">
      <c r="A35" s="66">
        <f>A34+B34</f>
        <v>0.54166666666666663</v>
      </c>
      <c r="B35" s="51">
        <v>4.1666666666666664E-2</v>
      </c>
      <c r="C35" s="50" t="s">
        <v>452</v>
      </c>
      <c r="D35" s="49" t="s">
        <v>380</v>
      </c>
      <c r="E35" s="48">
        <f>A35-$E$2</f>
        <v>0.16666666666666663</v>
      </c>
      <c r="F35" s="48">
        <f>A35+$F$2</f>
        <v>0.95833333333333326</v>
      </c>
      <c r="G35" s="48">
        <f>A35+$G$2</f>
        <v>0.83333333333333326</v>
      </c>
      <c r="H35" s="48">
        <f>A35+$H$2</f>
        <v>0.625</v>
      </c>
      <c r="I35" s="48">
        <f>A35-$I$2</f>
        <v>0.45833333333333331</v>
      </c>
      <c r="J35" s="133"/>
    </row>
    <row r="36" spans="1:10" ht="28" x14ac:dyDescent="0.15">
      <c r="A36" s="66"/>
      <c r="B36" s="51"/>
      <c r="C36" s="122" t="s">
        <v>52</v>
      </c>
      <c r="D36" s="123" t="s">
        <v>456</v>
      </c>
      <c r="E36" s="48"/>
      <c r="F36" s="48"/>
      <c r="G36" s="48"/>
      <c r="H36" s="48"/>
      <c r="I36" s="48"/>
      <c r="J36" s="133"/>
    </row>
    <row r="37" spans="1:10" ht="28" x14ac:dyDescent="0.15">
      <c r="A37" s="93"/>
      <c r="B37" s="94"/>
      <c r="C37" s="121" t="s">
        <v>54</v>
      </c>
      <c r="D37" s="119" t="s">
        <v>457</v>
      </c>
      <c r="E37" s="92"/>
      <c r="F37" s="92"/>
      <c r="G37" s="92"/>
      <c r="H37" s="92"/>
      <c r="I37" s="92"/>
      <c r="J37" s="133"/>
    </row>
    <row r="38" spans="1:10" x14ac:dyDescent="0.15">
      <c r="A38" s="64">
        <f>A35+B35</f>
        <v>0.58333333333333326</v>
      </c>
      <c r="B38" s="60">
        <v>2.0833333333333332E-2</v>
      </c>
      <c r="C38" s="61" t="s">
        <v>359</v>
      </c>
      <c r="D38" s="62"/>
      <c r="E38" s="59">
        <f>A38-$E$2</f>
        <v>0.20833333333333326</v>
      </c>
      <c r="F38" s="59">
        <f>A38+$F$2</f>
        <v>1</v>
      </c>
      <c r="G38" s="59">
        <f>A38+$G$2</f>
        <v>0.875</v>
      </c>
      <c r="H38" s="59">
        <f>A38+$H$2</f>
        <v>0.66666666666666663</v>
      </c>
      <c r="I38" s="59">
        <f>A38-$I$2</f>
        <v>0.49999999999999994</v>
      </c>
      <c r="J38" s="133"/>
    </row>
    <row r="39" spans="1:10" x14ac:dyDescent="0.15">
      <c r="A39" s="66">
        <f>A38+B38</f>
        <v>0.60416666666666663</v>
      </c>
      <c r="B39" s="51">
        <v>6.25E-2</v>
      </c>
      <c r="C39" s="50" t="s">
        <v>369</v>
      </c>
      <c r="D39" s="50" t="s">
        <v>336</v>
      </c>
      <c r="E39" s="48">
        <f>A39-$E$2</f>
        <v>0.22916666666666663</v>
      </c>
      <c r="F39" s="48">
        <f>A39+$F$2</f>
        <v>1.0208333333333333</v>
      </c>
      <c r="G39" s="48">
        <f>A39+$G$2</f>
        <v>0.89583333333333326</v>
      </c>
      <c r="H39" s="48">
        <f>A39+$H$2</f>
        <v>0.6875</v>
      </c>
      <c r="I39" s="48">
        <f>A39-$I$2</f>
        <v>0.52083333333333326</v>
      </c>
      <c r="J39" s="133"/>
    </row>
    <row r="40" spans="1:10" ht="28" x14ac:dyDescent="0.15">
      <c r="A40" s="93"/>
      <c r="B40" s="94"/>
      <c r="C40" s="121" t="s">
        <v>458</v>
      </c>
      <c r="D40" s="119" t="s">
        <v>459</v>
      </c>
      <c r="E40" s="92"/>
      <c r="F40" s="92"/>
      <c r="G40" s="92"/>
      <c r="H40" s="92"/>
      <c r="I40" s="92"/>
      <c r="J40" s="133"/>
    </row>
    <row r="41" spans="1:10" x14ac:dyDescent="0.15">
      <c r="A41" s="59">
        <f>A39+B39</f>
        <v>0.66666666666666663</v>
      </c>
      <c r="B41" s="60">
        <v>0.125</v>
      </c>
      <c r="C41" s="61" t="s">
        <v>359</v>
      </c>
      <c r="D41" s="62"/>
      <c r="E41" s="59">
        <f>A41-$E$2</f>
        <v>0.29166666666666663</v>
      </c>
      <c r="F41" s="59">
        <f>A41+$F$2</f>
        <v>1.0833333333333333</v>
      </c>
      <c r="G41" s="59">
        <f>A41+$G$2</f>
        <v>0.95833333333333326</v>
      </c>
      <c r="H41" s="59">
        <f>A41+$H$2</f>
        <v>0.75</v>
      </c>
      <c r="I41" s="59">
        <f>A41-$I$2</f>
        <v>0.58333333333333326</v>
      </c>
      <c r="J41" s="133"/>
    </row>
    <row r="42" spans="1:10" ht="16" x14ac:dyDescent="0.15">
      <c r="A42" s="104"/>
      <c r="B42" s="105"/>
      <c r="C42" s="106"/>
      <c r="D42" s="103"/>
      <c r="E42" s="107"/>
      <c r="F42" s="104"/>
      <c r="G42" s="104"/>
      <c r="H42" s="104"/>
      <c r="I42" s="104"/>
      <c r="J42" s="110"/>
    </row>
    <row r="43" spans="1:10" x14ac:dyDescent="0.15">
      <c r="A43" s="48">
        <f>A41+B41</f>
        <v>0.79166666666666663</v>
      </c>
      <c r="B43" s="51">
        <v>6.25E-2</v>
      </c>
      <c r="C43" s="50" t="s">
        <v>382</v>
      </c>
      <c r="D43" s="50" t="s">
        <v>368</v>
      </c>
      <c r="E43" s="66">
        <f>A43-$E$2</f>
        <v>0.41666666666666663</v>
      </c>
      <c r="F43" s="48">
        <f>A43+$F$2</f>
        <v>1.2083333333333333</v>
      </c>
      <c r="G43" s="48">
        <f>A43+$G$2</f>
        <v>1.0833333333333333</v>
      </c>
      <c r="H43" s="48">
        <f>A43+$H$2</f>
        <v>0.875</v>
      </c>
      <c r="I43" s="48">
        <f>A43-$I$2</f>
        <v>0.70833333333333326</v>
      </c>
      <c r="J43" s="133" t="s">
        <v>430</v>
      </c>
    </row>
    <row r="44" spans="1:10" ht="28" x14ac:dyDescent="0.15">
      <c r="A44" s="92"/>
      <c r="B44" s="94"/>
      <c r="C44" s="121" t="s">
        <v>496</v>
      </c>
      <c r="D44" s="119" t="s">
        <v>460</v>
      </c>
      <c r="E44" s="93"/>
      <c r="F44" s="92"/>
      <c r="G44" s="92"/>
      <c r="H44" s="92"/>
      <c r="I44" s="92"/>
      <c r="J44" s="133"/>
    </row>
    <row r="45" spans="1:10" ht="28" x14ac:dyDescent="0.15">
      <c r="A45" s="92"/>
      <c r="B45" s="94"/>
      <c r="C45" s="121" t="s">
        <v>310</v>
      </c>
      <c r="D45" s="119" t="s">
        <v>461</v>
      </c>
      <c r="E45" s="93"/>
      <c r="F45" s="92"/>
      <c r="G45" s="92"/>
      <c r="H45" s="92"/>
      <c r="I45" s="92"/>
      <c r="J45" s="133"/>
    </row>
    <row r="46" spans="1:10" ht="28" x14ac:dyDescent="0.15">
      <c r="A46" s="92"/>
      <c r="B46" s="94"/>
      <c r="C46" s="121" t="s">
        <v>463</v>
      </c>
      <c r="D46" s="119" t="s">
        <v>462</v>
      </c>
      <c r="E46" s="93"/>
      <c r="F46" s="92"/>
      <c r="G46" s="92"/>
      <c r="H46" s="92"/>
      <c r="I46" s="92"/>
      <c r="J46" s="133"/>
    </row>
    <row r="47" spans="1:10" x14ac:dyDescent="0.15">
      <c r="A47" s="59">
        <f>A43+B43</f>
        <v>0.85416666666666663</v>
      </c>
      <c r="B47" s="60">
        <v>2.0833333333333332E-2</v>
      </c>
      <c r="C47" s="61" t="s">
        <v>359</v>
      </c>
      <c r="D47" s="62"/>
      <c r="E47" s="64">
        <f>A47-$E$2</f>
        <v>0.47916666666666663</v>
      </c>
      <c r="F47" s="59">
        <f>A47+$F$2</f>
        <v>1.2708333333333333</v>
      </c>
      <c r="G47" s="59">
        <f>A47+$G$2</f>
        <v>1.1458333333333333</v>
      </c>
      <c r="H47" s="59">
        <f>A47+$H$2</f>
        <v>0.9375</v>
      </c>
      <c r="I47" s="59">
        <f>A47-$I$2</f>
        <v>0.77083333333333326</v>
      </c>
      <c r="J47" s="133"/>
    </row>
    <row r="48" spans="1:10" x14ac:dyDescent="0.15">
      <c r="A48" s="48">
        <f>A47+B47</f>
        <v>0.875</v>
      </c>
      <c r="B48" s="51">
        <v>4.1666666666666664E-2</v>
      </c>
      <c r="C48" s="50" t="s">
        <v>383</v>
      </c>
      <c r="D48" s="50" t="s">
        <v>368</v>
      </c>
      <c r="E48" s="66">
        <f>A48-$E$2</f>
        <v>0.5</v>
      </c>
      <c r="F48" s="48">
        <f>A48+$F$2</f>
        <v>1.2916666666666667</v>
      </c>
      <c r="G48" s="48">
        <f>A48+$G$2</f>
        <v>1.1666666666666667</v>
      </c>
      <c r="H48" s="48">
        <f>A48+$H$2</f>
        <v>0.95833333333333337</v>
      </c>
      <c r="I48" s="48">
        <f>A48-$I$2</f>
        <v>0.79166666666666663</v>
      </c>
      <c r="J48" s="133"/>
    </row>
    <row r="49" spans="1:10" ht="14" x14ac:dyDescent="0.15">
      <c r="A49" s="96"/>
      <c r="B49" s="96"/>
      <c r="C49" s="119" t="s">
        <v>308</v>
      </c>
      <c r="D49" s="119" t="s">
        <v>464</v>
      </c>
      <c r="E49" s="109"/>
      <c r="F49" s="96"/>
      <c r="G49" s="96"/>
      <c r="H49" s="96"/>
      <c r="I49" s="96"/>
      <c r="J49" s="133"/>
    </row>
    <row r="50" spans="1:10" x14ac:dyDescent="0.15">
      <c r="A50" s="59">
        <f>A48+B48</f>
        <v>0.91666666666666663</v>
      </c>
      <c r="B50" s="60">
        <v>8.3333333333333329E-2</v>
      </c>
      <c r="C50" s="61" t="s">
        <v>465</v>
      </c>
      <c r="D50" s="62"/>
      <c r="E50" s="64">
        <f>A50-$E$2</f>
        <v>0.54166666666666663</v>
      </c>
      <c r="F50" s="59">
        <f>A50+$F$2</f>
        <v>1.3333333333333333</v>
      </c>
      <c r="G50" s="59">
        <f>A50+$G$2</f>
        <v>1.2083333333333333</v>
      </c>
      <c r="H50" s="59">
        <f>A50+$H$2</f>
        <v>1</v>
      </c>
      <c r="I50" s="59">
        <f>A50-$I$2</f>
        <v>0.83333333333333326</v>
      </c>
      <c r="J50" s="133"/>
    </row>
    <row r="51" spans="1:10" x14ac:dyDescent="0.15">
      <c r="A51" s="48">
        <f>A50+B50</f>
        <v>1</v>
      </c>
      <c r="B51" s="51">
        <v>6.25E-2</v>
      </c>
      <c r="C51" s="50" t="s">
        <v>466</v>
      </c>
      <c r="D51" s="49" t="s">
        <v>381</v>
      </c>
      <c r="E51" s="66">
        <f>A51-$E$2</f>
        <v>0.625</v>
      </c>
      <c r="F51" s="48">
        <f>A51+$F$2</f>
        <v>1.4166666666666667</v>
      </c>
      <c r="G51" s="48">
        <f>A51+$G$2</f>
        <v>1.2916666666666667</v>
      </c>
      <c r="H51" s="48">
        <f>A51+$H$2</f>
        <v>1.0833333333333333</v>
      </c>
      <c r="I51" s="48">
        <f>A51-$I$2</f>
        <v>0.91666666666666663</v>
      </c>
      <c r="J51" s="133"/>
    </row>
    <row r="52" spans="1:10" ht="28" x14ac:dyDescent="0.15">
      <c r="A52" s="92"/>
      <c r="B52" s="97"/>
      <c r="C52" s="121" t="s">
        <v>283</v>
      </c>
      <c r="D52" s="119" t="s">
        <v>467</v>
      </c>
      <c r="E52" s="93"/>
      <c r="F52" s="92"/>
      <c r="G52" s="92"/>
      <c r="H52" s="92"/>
      <c r="I52" s="92"/>
      <c r="J52" s="133"/>
    </row>
    <row r="53" spans="1:10" ht="14" x14ac:dyDescent="0.15">
      <c r="A53" s="92"/>
      <c r="B53" s="97"/>
      <c r="C53" s="121" t="s">
        <v>305</v>
      </c>
      <c r="D53" s="119" t="s">
        <v>468</v>
      </c>
      <c r="E53" s="93"/>
      <c r="F53" s="92"/>
      <c r="G53" s="92"/>
      <c r="H53" s="92"/>
      <c r="I53" s="92"/>
      <c r="J53" s="133"/>
    </row>
    <row r="54" spans="1:10" ht="14" x14ac:dyDescent="0.15">
      <c r="A54" s="92"/>
      <c r="B54" s="97"/>
      <c r="C54" s="124" t="s">
        <v>145</v>
      </c>
      <c r="D54" s="119" t="s">
        <v>469</v>
      </c>
      <c r="E54" s="93"/>
      <c r="F54" s="92"/>
      <c r="G54" s="92"/>
      <c r="H54" s="92"/>
      <c r="I54" s="92"/>
      <c r="J54" s="133"/>
    </row>
    <row r="55" spans="1:10" x14ac:dyDescent="0.15">
      <c r="A55" s="59">
        <f>A51+B51</f>
        <v>1.0625</v>
      </c>
      <c r="B55" s="60"/>
      <c r="C55" s="61" t="s">
        <v>470</v>
      </c>
      <c r="D55" s="62"/>
      <c r="E55" s="64">
        <f>A55-$E$2</f>
        <v>0.6875</v>
      </c>
      <c r="F55" s="59">
        <f>A55+$F$2</f>
        <v>1.4791666666666667</v>
      </c>
      <c r="G55" s="59">
        <f>A55+$G$2</f>
        <v>1.3541666666666667</v>
      </c>
      <c r="H55" s="59">
        <f>A55+$H$2</f>
        <v>1.1458333333333333</v>
      </c>
      <c r="I55" s="59">
        <f>A55-$I$2</f>
        <v>0.97916666666666663</v>
      </c>
      <c r="J55" s="133"/>
    </row>
    <row r="56" spans="1:10" ht="16" x14ac:dyDescent="0.15">
      <c r="E56" s="65"/>
      <c r="J56" s="110"/>
    </row>
    <row r="57" spans="1:10" ht="16" x14ac:dyDescent="0.15">
      <c r="A57" s="79" t="s">
        <v>347</v>
      </c>
      <c r="B57" s="72"/>
      <c r="C57" s="73"/>
      <c r="D57" s="73"/>
      <c r="E57" s="72"/>
      <c r="F57" s="72"/>
      <c r="G57" s="72"/>
      <c r="H57" s="72"/>
      <c r="I57" s="72"/>
      <c r="J57" s="110"/>
    </row>
    <row r="58" spans="1:10" ht="13.25" customHeight="1" x14ac:dyDescent="0.15">
      <c r="A58" s="67">
        <v>0.39583333333333331</v>
      </c>
      <c r="B58" s="55">
        <v>4.1666666666666664E-2</v>
      </c>
      <c r="C58" s="54" t="s">
        <v>369</v>
      </c>
      <c r="D58" s="53" t="s">
        <v>336</v>
      </c>
      <c r="E58" s="52">
        <f>A58-$E$2</f>
        <v>2.0833333333333315E-2</v>
      </c>
      <c r="F58" s="52">
        <f>A58+$F$2</f>
        <v>0.8125</v>
      </c>
      <c r="G58" s="52">
        <f>A58+$G$2</f>
        <v>0.6875</v>
      </c>
      <c r="H58" s="52">
        <f>A58+$H$2</f>
        <v>0.47916666666666663</v>
      </c>
      <c r="I58" s="52">
        <f>A58-$I$2</f>
        <v>0.3125</v>
      </c>
      <c r="J58" s="134" t="s">
        <v>431</v>
      </c>
    </row>
    <row r="59" spans="1:10" ht="26.5" customHeight="1" x14ac:dyDescent="0.15">
      <c r="A59" s="68"/>
      <c r="B59" s="41"/>
      <c r="C59" s="126" t="s">
        <v>471</v>
      </c>
      <c r="D59" s="125" t="s">
        <v>472</v>
      </c>
      <c r="E59" s="39"/>
      <c r="F59" s="39"/>
      <c r="G59" s="39"/>
      <c r="H59" s="39"/>
      <c r="I59" s="39"/>
      <c r="J59" s="134"/>
    </row>
    <row r="60" spans="1:10" ht="13.25" customHeight="1" x14ac:dyDescent="0.15">
      <c r="A60" s="64">
        <f>A58+B58</f>
        <v>0.4375</v>
      </c>
      <c r="B60" s="60">
        <v>2.0833333333333332E-2</v>
      </c>
      <c r="C60" s="61" t="s">
        <v>359</v>
      </c>
      <c r="D60" s="62"/>
      <c r="E60" s="59">
        <f>A60-$E$2</f>
        <v>6.25E-2</v>
      </c>
      <c r="F60" s="59">
        <f>A60+$F$2</f>
        <v>0.85416666666666674</v>
      </c>
      <c r="G60" s="59">
        <f>A60+$G$2</f>
        <v>0.72916666666666674</v>
      </c>
      <c r="H60" s="59">
        <f>A60+$H$2</f>
        <v>0.52083333333333337</v>
      </c>
      <c r="I60" s="59">
        <f>A60-$I$2</f>
        <v>0.35416666666666669</v>
      </c>
      <c r="J60" s="134"/>
    </row>
    <row r="61" spans="1:10" ht="13.25" customHeight="1" x14ac:dyDescent="0.15">
      <c r="A61" s="67">
        <f>A60+B60</f>
        <v>0.45833333333333331</v>
      </c>
      <c r="B61" s="55">
        <v>4.1666666666666664E-2</v>
      </c>
      <c r="C61" s="54" t="s">
        <v>452</v>
      </c>
      <c r="D61" s="53" t="s">
        <v>336</v>
      </c>
      <c r="E61" s="52">
        <f>A61-$E$2</f>
        <v>8.3333333333333315E-2</v>
      </c>
      <c r="F61" s="52">
        <f>A61+$F$2</f>
        <v>0.875</v>
      </c>
      <c r="G61" s="52">
        <f>A61+$G$2</f>
        <v>0.75</v>
      </c>
      <c r="H61" s="52">
        <f>A61+$H$2</f>
        <v>0.54166666666666663</v>
      </c>
      <c r="I61" s="52">
        <f>A61-$I$2</f>
        <v>0.375</v>
      </c>
      <c r="J61" s="134"/>
    </row>
    <row r="62" spans="1:10" ht="39.5" customHeight="1" x14ac:dyDescent="0.15">
      <c r="A62" s="68"/>
      <c r="B62" s="41"/>
      <c r="C62" s="127" t="s">
        <v>420</v>
      </c>
      <c r="D62" s="125" t="s">
        <v>473</v>
      </c>
      <c r="E62" s="39"/>
      <c r="F62" s="39"/>
      <c r="G62" s="39"/>
      <c r="H62" s="39"/>
      <c r="I62" s="39"/>
      <c r="J62" s="134"/>
    </row>
    <row r="63" spans="1:10" ht="41.5" customHeight="1" x14ac:dyDescent="0.15">
      <c r="A63" s="68"/>
      <c r="B63" s="41"/>
      <c r="C63" s="127" t="s">
        <v>61</v>
      </c>
      <c r="D63" s="125" t="s">
        <v>474</v>
      </c>
      <c r="E63" s="39"/>
      <c r="F63" s="39"/>
      <c r="G63" s="39"/>
      <c r="H63" s="39"/>
      <c r="I63" s="39"/>
      <c r="J63" s="134"/>
    </row>
    <row r="64" spans="1:10" ht="13.25" customHeight="1" x14ac:dyDescent="0.15">
      <c r="A64" s="64">
        <f>A61+B61</f>
        <v>0.5</v>
      </c>
      <c r="B64" s="60">
        <v>4.1666666666666664E-2</v>
      </c>
      <c r="C64" s="61" t="s">
        <v>360</v>
      </c>
      <c r="D64" s="62"/>
      <c r="E64" s="59">
        <f>A64-$E$2</f>
        <v>0.125</v>
      </c>
      <c r="F64" s="59">
        <f>A64+$F$2</f>
        <v>0.91666666666666674</v>
      </c>
      <c r="G64" s="59">
        <f>A64+$G$2</f>
        <v>0.79166666666666674</v>
      </c>
      <c r="H64" s="59">
        <f>A64+$H$2</f>
        <v>0.58333333333333337</v>
      </c>
      <c r="I64" s="59">
        <f>A64-$I$2</f>
        <v>0.41666666666666669</v>
      </c>
      <c r="J64" s="134"/>
    </row>
    <row r="65" spans="1:10" ht="13.25" customHeight="1" x14ac:dyDescent="0.15">
      <c r="A65" s="67">
        <f>A64+B64</f>
        <v>0.54166666666666663</v>
      </c>
      <c r="B65" s="55">
        <v>4.1666666666666664E-2</v>
      </c>
      <c r="C65" s="54" t="s">
        <v>475</v>
      </c>
      <c r="D65" s="53" t="s">
        <v>336</v>
      </c>
      <c r="E65" s="52">
        <f>A65-$E$2</f>
        <v>0.16666666666666663</v>
      </c>
      <c r="F65" s="52">
        <f>A65+$F$2</f>
        <v>0.95833333333333326</v>
      </c>
      <c r="G65" s="52">
        <f>A65+$G$2</f>
        <v>0.83333333333333326</v>
      </c>
      <c r="H65" s="52">
        <f>A65+$H$2</f>
        <v>0.625</v>
      </c>
      <c r="I65" s="52">
        <f>A65-$I$2</f>
        <v>0.45833333333333331</v>
      </c>
      <c r="J65" s="134"/>
    </row>
    <row r="66" spans="1:10" ht="13.25" customHeight="1" x14ac:dyDescent="0.15">
      <c r="A66" s="68"/>
      <c r="B66" s="41"/>
      <c r="C66" s="101" t="s">
        <v>291</v>
      </c>
      <c r="D66" s="40" t="s">
        <v>476</v>
      </c>
      <c r="E66" s="39"/>
      <c r="F66" s="39"/>
      <c r="G66" s="39"/>
      <c r="H66" s="39"/>
      <c r="I66" s="39"/>
      <c r="J66" s="134"/>
    </row>
    <row r="67" spans="1:10" ht="25.5" customHeight="1" x14ac:dyDescent="0.15">
      <c r="A67" s="68"/>
      <c r="B67" s="41"/>
      <c r="C67" s="74" t="s">
        <v>45</v>
      </c>
      <c r="D67" s="125" t="s">
        <v>477</v>
      </c>
      <c r="E67" s="39"/>
      <c r="F67" s="39"/>
      <c r="G67" s="39"/>
      <c r="H67" s="39"/>
      <c r="I67" s="39"/>
      <c r="J67" s="134"/>
    </row>
    <row r="68" spans="1:10" ht="13.25" customHeight="1" x14ac:dyDescent="0.15">
      <c r="A68" s="64">
        <f>A65+B65</f>
        <v>0.58333333333333326</v>
      </c>
      <c r="B68" s="60">
        <v>2.0833333333333332E-2</v>
      </c>
      <c r="C68" s="61" t="s">
        <v>359</v>
      </c>
      <c r="D68" s="62"/>
      <c r="E68" s="59">
        <f>A68-$E$2</f>
        <v>0.20833333333333326</v>
      </c>
      <c r="F68" s="59">
        <f>A68+$F$2</f>
        <v>1</v>
      </c>
      <c r="G68" s="59">
        <f>A68+$G$2</f>
        <v>0.875</v>
      </c>
      <c r="H68" s="59">
        <f>A68+$H$2</f>
        <v>0.66666666666666663</v>
      </c>
      <c r="I68" s="59">
        <f>A68-$I$2</f>
        <v>0.49999999999999994</v>
      </c>
      <c r="J68" s="134"/>
    </row>
    <row r="69" spans="1:10" ht="13.25" customHeight="1" x14ac:dyDescent="0.15">
      <c r="A69" s="67">
        <f>A68+B68</f>
        <v>0.60416666666666663</v>
      </c>
      <c r="B69" s="55">
        <v>6.25E-2</v>
      </c>
      <c r="C69" s="54" t="s">
        <v>41</v>
      </c>
      <c r="D69" s="53" t="s">
        <v>380</v>
      </c>
      <c r="E69" s="52">
        <f>A69-$E$2</f>
        <v>0.22916666666666663</v>
      </c>
      <c r="F69" s="52">
        <f>A69+$F$2</f>
        <v>1.0208333333333333</v>
      </c>
      <c r="G69" s="52">
        <f>A69+$G$2</f>
        <v>0.89583333333333326</v>
      </c>
      <c r="H69" s="52">
        <f>A69+$H$2</f>
        <v>0.6875</v>
      </c>
      <c r="I69" s="52">
        <f>A69-$I$2</f>
        <v>0.52083333333333326</v>
      </c>
      <c r="J69" s="134"/>
    </row>
    <row r="70" spans="1:10" ht="13.25" customHeight="1" x14ac:dyDescent="0.15">
      <c r="A70" s="68"/>
      <c r="B70" s="41"/>
      <c r="C70" s="74" t="s">
        <v>153</v>
      </c>
      <c r="D70" s="40" t="s">
        <v>478</v>
      </c>
      <c r="E70" s="39"/>
      <c r="F70" s="39"/>
      <c r="G70" s="39"/>
      <c r="H70" s="39"/>
      <c r="I70" s="39"/>
      <c r="J70" s="134"/>
    </row>
    <row r="71" spans="1:10" ht="13.25" customHeight="1" x14ac:dyDescent="0.15">
      <c r="A71" s="67">
        <f>A69+B69</f>
        <v>0.66666666666666663</v>
      </c>
      <c r="B71" s="55">
        <v>1.0416666666666666E-2</v>
      </c>
      <c r="C71" s="54" t="s">
        <v>152</v>
      </c>
      <c r="D71" s="53" t="s">
        <v>336</v>
      </c>
      <c r="E71" s="52">
        <f>A71-$E$2</f>
        <v>0.29166666666666663</v>
      </c>
      <c r="F71" s="52">
        <f>A71+$F$2</f>
        <v>1.0833333333333333</v>
      </c>
      <c r="G71" s="52">
        <f>A71+$G$2</f>
        <v>0.95833333333333326</v>
      </c>
      <c r="H71" s="52">
        <f>A71+$H$2</f>
        <v>0.75</v>
      </c>
      <c r="I71" s="52">
        <f>A71-$I$2</f>
        <v>0.58333333333333326</v>
      </c>
      <c r="J71" s="134"/>
    </row>
    <row r="72" spans="1:10" ht="15.75" customHeight="1" x14ac:dyDescent="0.15">
      <c r="A72" s="59">
        <f>A71+B71</f>
        <v>0.67708333333333326</v>
      </c>
      <c r="B72" s="60">
        <v>9.375E-2</v>
      </c>
      <c r="C72" s="61" t="s">
        <v>359</v>
      </c>
      <c r="D72" s="62"/>
      <c r="E72" s="59">
        <f>A72-$E$2</f>
        <v>0.30208333333333326</v>
      </c>
      <c r="F72" s="59">
        <f>A72+$F$2</f>
        <v>1.09375</v>
      </c>
      <c r="G72" s="59">
        <f>A72+$G$2</f>
        <v>0.96875</v>
      </c>
      <c r="H72" s="59">
        <f>A72+$H$2</f>
        <v>0.76041666666666663</v>
      </c>
      <c r="I72" s="59">
        <f>A72-$I$2</f>
        <v>0.59374999999999989</v>
      </c>
      <c r="J72" s="134"/>
    </row>
    <row r="73" spans="1:10" ht="16" x14ac:dyDescent="0.15">
      <c r="A73" s="108"/>
      <c r="B73" s="108"/>
      <c r="C73" s="108"/>
      <c r="D73" s="108"/>
      <c r="E73" s="108"/>
      <c r="F73" s="108"/>
      <c r="G73" s="108"/>
      <c r="H73" s="108"/>
      <c r="I73" s="108"/>
      <c r="J73" s="110"/>
    </row>
    <row r="74" spans="1:10" x14ac:dyDescent="0.15">
      <c r="A74" s="52">
        <f>A72+B72</f>
        <v>0.77083333333333326</v>
      </c>
      <c r="B74" s="55">
        <v>4.1666666666666664E-2</v>
      </c>
      <c r="C74" s="54" t="s">
        <v>441</v>
      </c>
      <c r="D74" s="54" t="s">
        <v>368</v>
      </c>
      <c r="E74" s="67">
        <f>A74-$E$2</f>
        <v>0.39583333333333326</v>
      </c>
      <c r="F74" s="52">
        <f>A74+$F$2</f>
        <v>1.1875</v>
      </c>
      <c r="G74" s="52">
        <f>A74+$G$2</f>
        <v>1.0625</v>
      </c>
      <c r="H74" s="52">
        <f>A74+$H$2</f>
        <v>0.85416666666666663</v>
      </c>
      <c r="I74" s="52">
        <f>A74-$I$2</f>
        <v>0.68749999999999989</v>
      </c>
      <c r="J74" s="134" t="s">
        <v>432</v>
      </c>
    </row>
    <row r="75" spans="1:10" x14ac:dyDescent="0.15">
      <c r="A75" s="39"/>
      <c r="B75" s="41"/>
      <c r="C75" s="98" t="s">
        <v>494</v>
      </c>
      <c r="D75" s="40" t="s">
        <v>480</v>
      </c>
      <c r="E75" s="68"/>
      <c r="F75" s="39"/>
      <c r="G75" s="39"/>
      <c r="H75" s="39"/>
      <c r="I75" s="39"/>
      <c r="J75" s="134"/>
    </row>
    <row r="76" spans="1:10" ht="28" x14ac:dyDescent="0.15">
      <c r="A76" s="39"/>
      <c r="B76" s="41"/>
      <c r="C76" s="127" t="s">
        <v>479</v>
      </c>
      <c r="D76" s="128" t="s">
        <v>481</v>
      </c>
      <c r="E76" s="68"/>
      <c r="F76" s="39"/>
      <c r="G76" s="39"/>
      <c r="H76" s="39"/>
      <c r="I76" s="39"/>
      <c r="J76" s="134"/>
    </row>
    <row r="77" spans="1:10" x14ac:dyDescent="0.15">
      <c r="A77" s="59">
        <f>A74+B74</f>
        <v>0.81249999999999989</v>
      </c>
      <c r="B77" s="60">
        <v>2.0833333333333332E-2</v>
      </c>
      <c r="C77" s="61" t="s">
        <v>359</v>
      </c>
      <c r="D77" s="62"/>
      <c r="E77" s="64">
        <f>A77-$E$2</f>
        <v>0.43749999999999989</v>
      </c>
      <c r="F77" s="59">
        <f>A77+$F$2</f>
        <v>1.2291666666666665</v>
      </c>
      <c r="G77" s="59">
        <f>A77+$G$2</f>
        <v>1.1041666666666665</v>
      </c>
      <c r="H77" s="59">
        <f>A77+$H$2</f>
        <v>0.89583333333333326</v>
      </c>
      <c r="I77" s="59">
        <f>A77-$I$2</f>
        <v>0.72916666666666652</v>
      </c>
      <c r="J77" s="134"/>
    </row>
    <row r="78" spans="1:10" x14ac:dyDescent="0.15">
      <c r="A78" s="52">
        <f>A77+B77</f>
        <v>0.83333333333333326</v>
      </c>
      <c r="B78" s="55">
        <v>4.1666666666666664E-2</v>
      </c>
      <c r="C78" s="54" t="s">
        <v>482</v>
      </c>
      <c r="D78" s="54" t="s">
        <v>368</v>
      </c>
      <c r="E78" s="67">
        <f>A78-$E$2</f>
        <v>0.45833333333333326</v>
      </c>
      <c r="F78" s="52">
        <f>A78+$F$2</f>
        <v>1.25</v>
      </c>
      <c r="G78" s="52">
        <f>A78+$G$2</f>
        <v>1.125</v>
      </c>
      <c r="H78" s="52">
        <f>A78+$H$2</f>
        <v>0.91666666666666663</v>
      </c>
      <c r="I78" s="52">
        <f>A78-$I$2</f>
        <v>0.74999999999999989</v>
      </c>
      <c r="J78" s="134"/>
    </row>
    <row r="79" spans="1:10" ht="14" x14ac:dyDescent="0.15">
      <c r="A79" s="39"/>
      <c r="B79" s="41"/>
      <c r="C79" s="101" t="s">
        <v>325</v>
      </c>
      <c r="D79" s="98" t="s">
        <v>483</v>
      </c>
      <c r="E79" s="68"/>
      <c r="F79" s="39"/>
      <c r="G79" s="39"/>
      <c r="H79" s="39"/>
      <c r="I79" s="39"/>
      <c r="J79" s="134"/>
    </row>
    <row r="80" spans="1:10" ht="28" x14ac:dyDescent="0.15">
      <c r="A80" s="39"/>
      <c r="B80" s="41"/>
      <c r="C80" s="126" t="s">
        <v>495</v>
      </c>
      <c r="D80" s="101" t="s">
        <v>484</v>
      </c>
      <c r="E80" s="68"/>
      <c r="F80" s="39"/>
      <c r="G80" s="39"/>
      <c r="H80" s="39"/>
      <c r="I80" s="39"/>
      <c r="J80" s="134"/>
    </row>
    <row r="81" spans="1:10" x14ac:dyDescent="0.15">
      <c r="A81" s="39"/>
      <c r="B81" s="41"/>
      <c r="C81" s="129" t="s">
        <v>102</v>
      </c>
      <c r="D81" s="98" t="s">
        <v>485</v>
      </c>
      <c r="E81" s="68"/>
      <c r="F81" s="39"/>
      <c r="G81" s="39"/>
      <c r="H81" s="39"/>
      <c r="I81" s="39"/>
      <c r="J81" s="134"/>
    </row>
    <row r="82" spans="1:10" x14ac:dyDescent="0.15">
      <c r="A82" s="59">
        <f>A78+B78</f>
        <v>0.87499999999999989</v>
      </c>
      <c r="B82" s="55">
        <v>8.3333333333333329E-2</v>
      </c>
      <c r="C82" s="61" t="s">
        <v>486</v>
      </c>
      <c r="D82" s="62"/>
      <c r="E82" s="64">
        <f>A82-$E$2</f>
        <v>0.49999999999999989</v>
      </c>
      <c r="F82" s="59">
        <f>A82+$F$2</f>
        <v>1.2916666666666665</v>
      </c>
      <c r="G82" s="59">
        <f>A82+$G$2</f>
        <v>1.1666666666666665</v>
      </c>
      <c r="H82" s="59">
        <f>A82+$H$2</f>
        <v>0.95833333333333326</v>
      </c>
      <c r="I82" s="59">
        <f>A82-$I$2</f>
        <v>0.79166666666666652</v>
      </c>
      <c r="J82" s="134"/>
    </row>
    <row r="83" spans="1:10" ht="16" x14ac:dyDescent="0.15">
      <c r="A83" s="52">
        <f>A82+B82</f>
        <v>0.95833333333333326</v>
      </c>
      <c r="B83" s="55">
        <v>4.1666666666666664E-2</v>
      </c>
      <c r="C83" s="54" t="s">
        <v>482</v>
      </c>
      <c r="D83" s="54" t="s">
        <v>368</v>
      </c>
      <c r="E83" s="67">
        <f>A83-$E$2</f>
        <v>0.58333333333333326</v>
      </c>
      <c r="F83" s="52">
        <f>A83+$F$2</f>
        <v>1.375</v>
      </c>
      <c r="G83" s="52">
        <f>A83+$G$2</f>
        <v>1.25</v>
      </c>
      <c r="H83" s="52">
        <f>A83+$H$2</f>
        <v>1.0416666666666665</v>
      </c>
      <c r="I83" s="52">
        <f>A83-$I$2</f>
        <v>0.87499999999999989</v>
      </c>
      <c r="J83" s="130"/>
    </row>
    <row r="84" spans="1:10" ht="28" x14ac:dyDescent="0.15">
      <c r="A84" s="39"/>
      <c r="B84" s="41"/>
      <c r="C84" s="126" t="s">
        <v>305</v>
      </c>
      <c r="D84" s="126" t="s">
        <v>487</v>
      </c>
      <c r="E84" s="68"/>
      <c r="F84" s="39"/>
      <c r="G84" s="39"/>
      <c r="H84" s="39"/>
      <c r="I84" s="39"/>
    </row>
    <row r="85" spans="1:10" ht="13.25" customHeight="1" x14ac:dyDescent="0.15">
      <c r="A85" s="52">
        <f>A83+B83</f>
        <v>0.99999999999999989</v>
      </c>
      <c r="B85" s="55">
        <v>1.0416666666666666E-2</v>
      </c>
      <c r="C85" s="54" t="s">
        <v>152</v>
      </c>
      <c r="D85" s="53"/>
      <c r="E85" s="52">
        <f>A85-$E$2</f>
        <v>0.62499999999999989</v>
      </c>
      <c r="F85" s="52">
        <f>A85+$F$2</f>
        <v>1.4166666666666665</v>
      </c>
      <c r="G85" s="52">
        <f>A85+$G$2</f>
        <v>1.2916666666666665</v>
      </c>
      <c r="H85" s="52">
        <f>A85+$H$2</f>
        <v>1.0833333333333333</v>
      </c>
      <c r="I85" s="52">
        <f>A85-$I$2</f>
        <v>0.91666666666666652</v>
      </c>
    </row>
    <row r="86" spans="1:10" x14ac:dyDescent="0.15">
      <c r="A86" s="59">
        <f>A85+B85</f>
        <v>1.0104166666666665</v>
      </c>
      <c r="B86" s="60"/>
      <c r="C86" s="61" t="s">
        <v>488</v>
      </c>
      <c r="D86" s="62"/>
      <c r="E86" s="64">
        <f>A86-$E$2</f>
        <v>0.63541666666666652</v>
      </c>
      <c r="F86" s="59">
        <f>A86+$F$2</f>
        <v>1.4270833333333333</v>
      </c>
      <c r="G86" s="59">
        <f>A86+$G$2</f>
        <v>1.3020833333333333</v>
      </c>
      <c r="H86" s="59">
        <f>A86+$H$2</f>
        <v>1.0937499999999998</v>
      </c>
      <c r="I86" s="59">
        <f>A86-$I$2</f>
        <v>0.92708333333333315</v>
      </c>
    </row>
  </sheetData>
  <mergeCells count="6">
    <mergeCell ref="J3:J18"/>
    <mergeCell ref="J19:J25"/>
    <mergeCell ref="J28:J41"/>
    <mergeCell ref="J43:J55"/>
    <mergeCell ref="J74:J82"/>
    <mergeCell ref="J58:J72"/>
  </mergeCells>
  <pageMargins left="0.7" right="0.7" top="0.75" bottom="0.75" header="0.3" footer="0.3"/>
  <pageSetup paperSize="9" scale="5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86"/>
  <sheetViews>
    <sheetView topLeftCell="D1" zoomScale="90" zoomScaleNormal="90" workbookViewId="0">
      <selection activeCell="I1" sqref="I1:L1"/>
    </sheetView>
  </sheetViews>
  <sheetFormatPr baseColWidth="10" defaultColWidth="11.5" defaultRowHeight="13" x14ac:dyDescent="0.15"/>
  <cols>
    <col min="1" max="3" width="10.83203125" style="1" customWidth="1"/>
    <col min="4" max="4" width="53.83203125" bestFit="1" customWidth="1"/>
    <col min="5" max="5" width="114.83203125" bestFit="1" customWidth="1"/>
    <col min="6" max="8" width="11" customWidth="1"/>
    <col min="9" max="9" width="12.6640625" customWidth="1"/>
    <col min="10" max="10" width="11.83203125" customWidth="1"/>
    <col min="11" max="11" width="12.5" customWidth="1"/>
    <col min="12" max="12" width="12.83203125" customWidth="1"/>
    <col min="13" max="13" width="9" customWidth="1"/>
    <col min="14" max="14" width="14" customWidth="1"/>
    <col min="15" max="15" width="17" customWidth="1"/>
    <col min="16" max="16" width="5" customWidth="1"/>
  </cols>
  <sheetData>
    <row r="1" spans="1:16" ht="42" x14ac:dyDescent="0.15">
      <c r="A1" s="10" t="s">
        <v>0</v>
      </c>
      <c r="B1" s="10" t="s">
        <v>270</v>
      </c>
      <c r="C1" s="10" t="s">
        <v>272</v>
      </c>
      <c r="D1" s="9" t="s">
        <v>172</v>
      </c>
      <c r="E1" s="10" t="s">
        <v>1</v>
      </c>
      <c r="F1" s="10" t="s">
        <v>2</v>
      </c>
      <c r="G1" s="10" t="s">
        <v>273</v>
      </c>
      <c r="H1" s="10" t="s">
        <v>171</v>
      </c>
      <c r="I1" s="9" t="s">
        <v>265</v>
      </c>
      <c r="J1" s="9" t="s">
        <v>266</v>
      </c>
      <c r="K1" s="9" t="s">
        <v>267</v>
      </c>
      <c r="L1" s="9" t="s">
        <v>268</v>
      </c>
      <c r="M1" s="10" t="s">
        <v>3</v>
      </c>
      <c r="N1" s="10" t="s">
        <v>271</v>
      </c>
      <c r="O1" s="10" t="s">
        <v>4</v>
      </c>
      <c r="P1" s="10" t="s">
        <v>5</v>
      </c>
    </row>
    <row r="2" spans="1:16" x14ac:dyDescent="0.15">
      <c r="A2" s="10"/>
      <c r="B2" s="10"/>
      <c r="C2" s="10"/>
      <c r="D2" s="9"/>
      <c r="E2" s="10"/>
      <c r="F2" s="10"/>
      <c r="G2" s="10"/>
      <c r="H2" s="16">
        <v>0.375</v>
      </c>
      <c r="I2" s="16">
        <v>0.20833333333333334</v>
      </c>
      <c r="J2" s="16">
        <v>0.33333333333333331</v>
      </c>
      <c r="K2" s="17">
        <v>0.45833333333333331</v>
      </c>
      <c r="L2" s="16">
        <v>0.29166666666666669</v>
      </c>
      <c r="M2" s="10"/>
      <c r="N2" s="10"/>
      <c r="O2" s="10"/>
      <c r="P2" s="10"/>
    </row>
    <row r="3" spans="1:16" ht="14" x14ac:dyDescent="0.15">
      <c r="A3" s="11" t="s">
        <v>175</v>
      </c>
      <c r="B3" s="11"/>
      <c r="C3" s="11"/>
      <c r="D3" s="12"/>
      <c r="E3" s="3" t="s">
        <v>6</v>
      </c>
      <c r="F3" s="3" t="s">
        <v>7</v>
      </c>
      <c r="G3" s="25">
        <v>0.39583333333333331</v>
      </c>
      <c r="H3" s="2">
        <f t="shared" ref="H3:H23" si="0">G3+$H$2</f>
        <v>0.77083333333333326</v>
      </c>
      <c r="I3" s="2">
        <f t="shared" ref="I3:I28" si="1">H3-$I$2</f>
        <v>0.56249999999999989</v>
      </c>
      <c r="J3" s="2">
        <f t="shared" ref="J3:J28" si="2">H3-$J$2</f>
        <v>0.43749999999999994</v>
      </c>
      <c r="K3" s="2">
        <f t="shared" ref="K3:K34" si="3">H3+$K$2</f>
        <v>1.2291666666666665</v>
      </c>
      <c r="L3" s="2">
        <f t="shared" ref="L3:L34" si="4">H3+$L$2</f>
        <v>1.0625</v>
      </c>
      <c r="M3" s="3">
        <v>15</v>
      </c>
      <c r="N3" s="12" t="s">
        <v>8</v>
      </c>
      <c r="O3" s="3"/>
      <c r="P3" s="12"/>
    </row>
    <row r="4" spans="1:16" ht="14" x14ac:dyDescent="0.15">
      <c r="A4" s="13" t="s">
        <v>176</v>
      </c>
      <c r="B4" s="13"/>
      <c r="C4" s="13"/>
      <c r="D4" s="14"/>
      <c r="E4" s="5" t="s">
        <v>9</v>
      </c>
      <c r="F4" s="5" t="s">
        <v>7</v>
      </c>
      <c r="G4" s="25">
        <v>0.40625</v>
      </c>
      <c r="H4" s="2">
        <f t="shared" si="0"/>
        <v>0.78125</v>
      </c>
      <c r="I4" s="2">
        <f t="shared" si="1"/>
        <v>0.57291666666666663</v>
      </c>
      <c r="J4" s="2">
        <f t="shared" si="2"/>
        <v>0.44791666666666669</v>
      </c>
      <c r="K4" s="2">
        <f t="shared" si="3"/>
        <v>1.2395833333333333</v>
      </c>
      <c r="L4" s="2">
        <f t="shared" si="4"/>
        <v>1.0729166666666667</v>
      </c>
      <c r="M4" s="5">
        <v>90</v>
      </c>
      <c r="N4" s="14" t="s">
        <v>10</v>
      </c>
      <c r="O4" s="5" t="s">
        <v>11</v>
      </c>
      <c r="P4" s="14"/>
    </row>
    <row r="5" spans="1:16" x14ac:dyDescent="0.15">
      <c r="A5" s="15" t="s">
        <v>198</v>
      </c>
      <c r="B5" s="15"/>
      <c r="C5" s="15"/>
      <c r="D5" s="7" t="s">
        <v>61</v>
      </c>
      <c r="E5" s="7" t="s">
        <v>60</v>
      </c>
      <c r="F5" s="7"/>
      <c r="G5" s="6">
        <v>0.40625</v>
      </c>
      <c r="H5" s="6">
        <f t="shared" si="0"/>
        <v>0.78125</v>
      </c>
      <c r="I5" s="6">
        <f t="shared" si="1"/>
        <v>0.57291666666666663</v>
      </c>
      <c r="J5" s="6">
        <f t="shared" si="2"/>
        <v>0.44791666666666669</v>
      </c>
      <c r="K5" s="6">
        <f t="shared" si="3"/>
        <v>1.2395833333333333</v>
      </c>
      <c r="L5" s="6">
        <f t="shared" si="4"/>
        <v>1.0729166666666667</v>
      </c>
      <c r="M5" s="7">
        <v>90</v>
      </c>
      <c r="N5" s="7"/>
      <c r="O5" s="7"/>
      <c r="P5" s="7"/>
    </row>
    <row r="6" spans="1:16" ht="14" x14ac:dyDescent="0.15">
      <c r="A6" s="11" t="s">
        <v>177</v>
      </c>
      <c r="B6" s="11"/>
      <c r="C6" s="11"/>
      <c r="D6" s="12"/>
      <c r="E6" s="3" t="s">
        <v>12</v>
      </c>
      <c r="F6" s="3" t="s">
        <v>7</v>
      </c>
      <c r="G6" s="2">
        <v>0.47916666666666669</v>
      </c>
      <c r="H6" s="2">
        <f t="shared" si="0"/>
        <v>0.85416666666666674</v>
      </c>
      <c r="I6" s="2">
        <f t="shared" si="1"/>
        <v>0.64583333333333337</v>
      </c>
      <c r="J6" s="2">
        <f t="shared" si="2"/>
        <v>0.52083333333333348</v>
      </c>
      <c r="K6" s="2">
        <f t="shared" si="3"/>
        <v>1.3125</v>
      </c>
      <c r="L6" s="2">
        <f t="shared" si="4"/>
        <v>1.1458333333333335</v>
      </c>
      <c r="M6" s="3">
        <v>90</v>
      </c>
      <c r="N6" s="12" t="s">
        <v>10</v>
      </c>
      <c r="O6" s="3"/>
      <c r="P6" s="12"/>
    </row>
    <row r="7" spans="1:16" x14ac:dyDescent="0.15">
      <c r="A7" s="15" t="s">
        <v>199</v>
      </c>
      <c r="B7" s="15"/>
      <c r="C7" s="15"/>
      <c r="D7" s="7" t="s">
        <v>75</v>
      </c>
      <c r="E7" s="7" t="s">
        <v>74</v>
      </c>
      <c r="F7" s="7"/>
      <c r="G7" s="8">
        <v>0.47916666666666669</v>
      </c>
      <c r="H7" s="6">
        <f t="shared" si="0"/>
        <v>0.85416666666666674</v>
      </c>
      <c r="I7" s="6">
        <f t="shared" si="1"/>
        <v>0.64583333333333337</v>
      </c>
      <c r="J7" s="6">
        <f t="shared" si="2"/>
        <v>0.52083333333333348</v>
      </c>
      <c r="K7" s="6">
        <f t="shared" si="3"/>
        <v>1.3125</v>
      </c>
      <c r="L7" s="6">
        <f t="shared" si="4"/>
        <v>1.1458333333333335</v>
      </c>
      <c r="M7" s="7">
        <v>30</v>
      </c>
      <c r="N7" s="7"/>
      <c r="O7" s="7"/>
      <c r="P7" s="7"/>
    </row>
    <row r="8" spans="1:16" x14ac:dyDescent="0.15">
      <c r="A8" s="15" t="s">
        <v>200</v>
      </c>
      <c r="B8" s="15"/>
      <c r="C8" s="15"/>
      <c r="D8" s="7" t="s">
        <v>81</v>
      </c>
      <c r="E8" s="7" t="s">
        <v>80</v>
      </c>
      <c r="F8" s="7"/>
      <c r="G8" s="8">
        <v>0.5</v>
      </c>
      <c r="H8" s="6">
        <f t="shared" si="0"/>
        <v>0.875</v>
      </c>
      <c r="I8" s="6">
        <f t="shared" si="1"/>
        <v>0.66666666666666663</v>
      </c>
      <c r="J8" s="6">
        <f t="shared" si="2"/>
        <v>0.54166666666666674</v>
      </c>
      <c r="K8" s="6">
        <f t="shared" si="3"/>
        <v>1.3333333333333333</v>
      </c>
      <c r="L8" s="6">
        <f t="shared" si="4"/>
        <v>1.1666666666666667</v>
      </c>
      <c r="M8" s="7">
        <v>30</v>
      </c>
      <c r="N8" s="7"/>
      <c r="O8" s="7"/>
      <c r="P8" s="7"/>
    </row>
    <row r="9" spans="1:16" x14ac:dyDescent="0.15">
      <c r="A9" s="15" t="s">
        <v>201</v>
      </c>
      <c r="B9" s="15"/>
      <c r="C9" s="15"/>
      <c r="D9" s="7" t="s">
        <v>83</v>
      </c>
      <c r="E9" s="7" t="s">
        <v>82</v>
      </c>
      <c r="F9" s="7"/>
      <c r="G9" s="8">
        <v>0.52083333333333337</v>
      </c>
      <c r="H9" s="6">
        <f t="shared" si="0"/>
        <v>0.89583333333333337</v>
      </c>
      <c r="I9" s="6">
        <f t="shared" si="1"/>
        <v>0.6875</v>
      </c>
      <c r="J9" s="6">
        <f t="shared" si="2"/>
        <v>0.5625</v>
      </c>
      <c r="K9" s="6">
        <f t="shared" si="3"/>
        <v>1.3541666666666667</v>
      </c>
      <c r="L9" s="6">
        <f t="shared" si="4"/>
        <v>1.1875</v>
      </c>
      <c r="M9" s="7">
        <v>30</v>
      </c>
      <c r="N9" s="7"/>
      <c r="O9" s="7"/>
      <c r="P9" s="7"/>
    </row>
    <row r="10" spans="1:16" ht="14" x14ac:dyDescent="0.15">
      <c r="A10" s="13" t="s">
        <v>178</v>
      </c>
      <c r="B10" s="13"/>
      <c r="C10" s="13"/>
      <c r="D10" s="14"/>
      <c r="E10" s="5" t="s">
        <v>13</v>
      </c>
      <c r="F10" s="5" t="s">
        <v>7</v>
      </c>
      <c r="G10" s="4">
        <v>0.57291666666666663</v>
      </c>
      <c r="H10" s="2">
        <f t="shared" si="0"/>
        <v>0.94791666666666663</v>
      </c>
      <c r="I10" s="2">
        <f t="shared" si="1"/>
        <v>0.73958333333333326</v>
      </c>
      <c r="J10" s="2">
        <f t="shared" si="2"/>
        <v>0.61458333333333326</v>
      </c>
      <c r="K10" s="2">
        <f t="shared" si="3"/>
        <v>1.40625</v>
      </c>
      <c r="L10" s="2">
        <f t="shared" si="4"/>
        <v>1.2395833333333333</v>
      </c>
      <c r="M10" s="5">
        <v>90</v>
      </c>
      <c r="N10" s="14" t="s">
        <v>10</v>
      </c>
      <c r="O10" s="5"/>
      <c r="P10" s="14"/>
    </row>
    <row r="11" spans="1:16" x14ac:dyDescent="0.15">
      <c r="A11" s="15" t="s">
        <v>202</v>
      </c>
      <c r="B11" s="15"/>
      <c r="C11" s="15"/>
      <c r="D11" s="7" t="s">
        <v>89</v>
      </c>
      <c r="E11" s="7" t="s">
        <v>88</v>
      </c>
      <c r="F11" s="7"/>
      <c r="G11" s="8">
        <v>0.57291666666666663</v>
      </c>
      <c r="H11" s="6">
        <f t="shared" si="0"/>
        <v>0.94791666666666663</v>
      </c>
      <c r="I11" s="6">
        <f t="shared" si="1"/>
        <v>0.73958333333333326</v>
      </c>
      <c r="J11" s="6">
        <f t="shared" si="2"/>
        <v>0.61458333333333326</v>
      </c>
      <c r="K11" s="6">
        <f t="shared" si="3"/>
        <v>1.40625</v>
      </c>
      <c r="L11" s="6">
        <f t="shared" si="4"/>
        <v>1.2395833333333333</v>
      </c>
      <c r="M11" s="7">
        <v>30</v>
      </c>
      <c r="N11" s="7"/>
      <c r="O11" s="7"/>
      <c r="P11" s="7"/>
    </row>
    <row r="12" spans="1:16" x14ac:dyDescent="0.15">
      <c r="A12" s="15" t="s">
        <v>203</v>
      </c>
      <c r="B12" s="15"/>
      <c r="C12" s="15"/>
      <c r="D12" s="7" t="s">
        <v>95</v>
      </c>
      <c r="E12" s="7" t="s">
        <v>94</v>
      </c>
      <c r="F12" s="7"/>
      <c r="G12" s="8">
        <v>0.59375</v>
      </c>
      <c r="H12" s="6">
        <f t="shared" si="0"/>
        <v>0.96875</v>
      </c>
      <c r="I12" s="6">
        <f t="shared" si="1"/>
        <v>0.76041666666666663</v>
      </c>
      <c r="J12" s="6">
        <f t="shared" si="2"/>
        <v>0.63541666666666674</v>
      </c>
      <c r="K12" s="6">
        <f t="shared" si="3"/>
        <v>1.4270833333333333</v>
      </c>
      <c r="L12" s="6">
        <f t="shared" si="4"/>
        <v>1.2604166666666667</v>
      </c>
      <c r="M12" s="7">
        <v>30</v>
      </c>
      <c r="N12" s="7"/>
      <c r="O12" s="7"/>
      <c r="P12" s="7"/>
    </row>
    <row r="13" spans="1:16" x14ac:dyDescent="0.15">
      <c r="A13" s="15" t="s">
        <v>204</v>
      </c>
      <c r="B13" s="15"/>
      <c r="C13" s="15"/>
      <c r="D13" s="7" t="s">
        <v>100</v>
      </c>
      <c r="E13" s="7" t="s">
        <v>99</v>
      </c>
      <c r="F13" s="7"/>
      <c r="G13" s="8">
        <v>0.61458333333333337</v>
      </c>
      <c r="H13" s="6">
        <f t="shared" si="0"/>
        <v>0.98958333333333337</v>
      </c>
      <c r="I13" s="6">
        <f t="shared" si="1"/>
        <v>0.78125</v>
      </c>
      <c r="J13" s="6">
        <f t="shared" si="2"/>
        <v>0.65625</v>
      </c>
      <c r="K13" s="6">
        <f t="shared" si="3"/>
        <v>1.4479166666666667</v>
      </c>
      <c r="L13" s="6">
        <f t="shared" si="4"/>
        <v>1.28125</v>
      </c>
      <c r="M13" s="7">
        <v>30</v>
      </c>
      <c r="N13" s="7"/>
      <c r="O13" s="7"/>
      <c r="P13" s="7"/>
    </row>
    <row r="14" spans="1:16" ht="14" x14ac:dyDescent="0.15">
      <c r="A14" s="11" t="s">
        <v>179</v>
      </c>
      <c r="B14" s="11"/>
      <c r="C14" s="11"/>
      <c r="D14" s="12"/>
      <c r="E14" s="3" t="s">
        <v>14</v>
      </c>
      <c r="F14" s="3" t="s">
        <v>7</v>
      </c>
      <c r="G14" s="2">
        <v>0.64583333333333337</v>
      </c>
      <c r="H14" s="2">
        <f t="shared" si="0"/>
        <v>1.0208333333333335</v>
      </c>
      <c r="I14" s="2">
        <f t="shared" si="1"/>
        <v>0.81250000000000011</v>
      </c>
      <c r="J14" s="2">
        <f t="shared" si="2"/>
        <v>0.68750000000000022</v>
      </c>
      <c r="K14" s="2">
        <f t="shared" si="3"/>
        <v>1.4791666666666667</v>
      </c>
      <c r="L14" s="2">
        <f t="shared" si="4"/>
        <v>1.3125000000000002</v>
      </c>
      <c r="M14" s="3">
        <v>90</v>
      </c>
      <c r="N14" s="12" t="s">
        <v>10</v>
      </c>
      <c r="O14" s="3"/>
      <c r="P14" s="12"/>
    </row>
    <row r="15" spans="1:16" x14ac:dyDescent="0.15">
      <c r="A15" s="15" t="s">
        <v>205</v>
      </c>
      <c r="B15" s="15"/>
      <c r="C15" s="15"/>
      <c r="D15" s="7" t="s">
        <v>108</v>
      </c>
      <c r="E15" s="7" t="s">
        <v>107</v>
      </c>
      <c r="F15" s="7"/>
      <c r="G15" s="8">
        <v>0.64583333333333337</v>
      </c>
      <c r="H15" s="6">
        <f t="shared" si="0"/>
        <v>1.0208333333333335</v>
      </c>
      <c r="I15" s="6">
        <f t="shared" si="1"/>
        <v>0.81250000000000011</v>
      </c>
      <c r="J15" s="6">
        <f t="shared" si="2"/>
        <v>0.68750000000000022</v>
      </c>
      <c r="K15" s="6">
        <f t="shared" si="3"/>
        <v>1.4791666666666667</v>
      </c>
      <c r="L15" s="6">
        <f t="shared" si="4"/>
        <v>1.3125000000000002</v>
      </c>
      <c r="M15" s="7">
        <v>30</v>
      </c>
      <c r="N15" s="7"/>
      <c r="O15" s="7"/>
      <c r="P15" s="7"/>
    </row>
    <row r="16" spans="1:16" x14ac:dyDescent="0.15">
      <c r="A16" s="15" t="s">
        <v>206</v>
      </c>
      <c r="B16" s="15"/>
      <c r="C16" s="15"/>
      <c r="D16" s="7" t="s">
        <v>114</v>
      </c>
      <c r="E16" s="7" t="s">
        <v>113</v>
      </c>
      <c r="F16" s="7"/>
      <c r="G16" s="8">
        <v>0.66666666666666663</v>
      </c>
      <c r="H16" s="6">
        <f t="shared" si="0"/>
        <v>1.0416666666666665</v>
      </c>
      <c r="I16" s="6">
        <f t="shared" si="1"/>
        <v>0.83333333333333315</v>
      </c>
      <c r="J16" s="6">
        <f t="shared" si="2"/>
        <v>0.70833333333333326</v>
      </c>
      <c r="K16" s="6">
        <f t="shared" si="3"/>
        <v>1.4999999999999998</v>
      </c>
      <c r="L16" s="6">
        <f t="shared" si="4"/>
        <v>1.3333333333333333</v>
      </c>
      <c r="M16" s="7">
        <v>30</v>
      </c>
      <c r="N16" s="7"/>
      <c r="O16" s="7"/>
      <c r="P16" s="7"/>
    </row>
    <row r="17" spans="1:16" x14ac:dyDescent="0.15">
      <c r="A17" s="15" t="s">
        <v>207</v>
      </c>
      <c r="B17" s="15"/>
      <c r="C17" s="15"/>
      <c r="D17" s="7" t="s">
        <v>120</v>
      </c>
      <c r="E17" s="7" t="s">
        <v>119</v>
      </c>
      <c r="F17" s="7"/>
      <c r="G17" s="8">
        <v>0.6875</v>
      </c>
      <c r="H17" s="6">
        <f t="shared" si="0"/>
        <v>1.0625</v>
      </c>
      <c r="I17" s="6">
        <f t="shared" si="1"/>
        <v>0.85416666666666663</v>
      </c>
      <c r="J17" s="6">
        <f t="shared" si="2"/>
        <v>0.72916666666666674</v>
      </c>
      <c r="K17" s="6">
        <f t="shared" si="3"/>
        <v>1.5208333333333333</v>
      </c>
      <c r="L17" s="6">
        <f t="shared" si="4"/>
        <v>1.3541666666666667</v>
      </c>
      <c r="M17" s="7">
        <v>30</v>
      </c>
      <c r="N17" s="7"/>
      <c r="O17" s="7"/>
      <c r="P17" s="7"/>
    </row>
    <row r="18" spans="1:16" ht="14" x14ac:dyDescent="0.15">
      <c r="A18" s="13" t="s">
        <v>180</v>
      </c>
      <c r="B18" s="13"/>
      <c r="C18" s="13"/>
      <c r="D18" s="14"/>
      <c r="E18" s="5" t="s">
        <v>15</v>
      </c>
      <c r="F18" s="5" t="s">
        <v>7</v>
      </c>
      <c r="G18" s="4">
        <v>0.72916666666666663</v>
      </c>
      <c r="H18" s="2">
        <f t="shared" si="0"/>
        <v>1.1041666666666665</v>
      </c>
      <c r="I18" s="2">
        <f t="shared" si="1"/>
        <v>0.89583333333333315</v>
      </c>
      <c r="J18" s="2">
        <f t="shared" si="2"/>
        <v>0.77083333333333326</v>
      </c>
      <c r="K18" s="2">
        <f t="shared" si="3"/>
        <v>1.5624999999999998</v>
      </c>
      <c r="L18" s="2">
        <f t="shared" si="4"/>
        <v>1.3958333333333333</v>
      </c>
      <c r="M18" s="5">
        <v>90</v>
      </c>
      <c r="N18" s="14" t="s">
        <v>10</v>
      </c>
      <c r="O18" s="5"/>
      <c r="P18" s="14"/>
    </row>
    <row r="19" spans="1:16" x14ac:dyDescent="0.15">
      <c r="A19" s="15" t="s">
        <v>208</v>
      </c>
      <c r="B19" s="15"/>
      <c r="C19" s="15"/>
      <c r="D19" s="7" t="s">
        <v>126</v>
      </c>
      <c r="E19" s="7" t="s">
        <v>125</v>
      </c>
      <c r="F19" s="7"/>
      <c r="G19" s="8">
        <v>0.72916666666666663</v>
      </c>
      <c r="H19" s="6">
        <f t="shared" si="0"/>
        <v>1.1041666666666665</v>
      </c>
      <c r="I19" s="6">
        <f t="shared" si="1"/>
        <v>0.89583333333333315</v>
      </c>
      <c r="J19" s="6">
        <f t="shared" si="2"/>
        <v>0.77083333333333326</v>
      </c>
      <c r="K19" s="6">
        <f t="shared" si="3"/>
        <v>1.5624999999999998</v>
      </c>
      <c r="L19" s="6">
        <f t="shared" si="4"/>
        <v>1.3958333333333333</v>
      </c>
      <c r="M19" s="7">
        <v>30</v>
      </c>
      <c r="N19" s="7"/>
      <c r="O19" s="7"/>
      <c r="P19" s="7"/>
    </row>
    <row r="20" spans="1:16" x14ac:dyDescent="0.15">
      <c r="A20" s="15" t="s">
        <v>209</v>
      </c>
      <c r="B20" s="15"/>
      <c r="C20" s="15"/>
      <c r="D20" s="7" t="s">
        <v>128</v>
      </c>
      <c r="E20" s="7" t="s">
        <v>127</v>
      </c>
      <c r="F20" s="7"/>
      <c r="G20" s="8">
        <v>0.75</v>
      </c>
      <c r="H20" s="6">
        <f t="shared" si="0"/>
        <v>1.125</v>
      </c>
      <c r="I20" s="6">
        <f t="shared" si="1"/>
        <v>0.91666666666666663</v>
      </c>
      <c r="J20" s="6">
        <f t="shared" si="2"/>
        <v>0.79166666666666674</v>
      </c>
      <c r="K20" s="6">
        <f t="shared" si="3"/>
        <v>1.5833333333333333</v>
      </c>
      <c r="L20" s="6">
        <f t="shared" si="4"/>
        <v>1.4166666666666667</v>
      </c>
      <c r="M20" s="7">
        <v>30</v>
      </c>
      <c r="N20" s="7"/>
      <c r="O20" s="7"/>
      <c r="P20" s="7"/>
    </row>
    <row r="21" spans="1:16" x14ac:dyDescent="0.15">
      <c r="A21" s="15" t="s">
        <v>241</v>
      </c>
      <c r="B21" s="15"/>
      <c r="C21" s="15"/>
      <c r="D21" s="7" t="s">
        <v>132</v>
      </c>
      <c r="E21" s="7" t="s">
        <v>131</v>
      </c>
      <c r="F21" s="7"/>
      <c r="G21" s="8">
        <v>0.77083333333333337</v>
      </c>
      <c r="H21" s="6">
        <f t="shared" si="0"/>
        <v>1.1458333333333335</v>
      </c>
      <c r="I21" s="6">
        <f t="shared" si="1"/>
        <v>0.93750000000000011</v>
      </c>
      <c r="J21" s="6">
        <f t="shared" si="2"/>
        <v>0.81250000000000022</v>
      </c>
      <c r="K21" s="6">
        <f t="shared" si="3"/>
        <v>1.6041666666666667</v>
      </c>
      <c r="L21" s="6">
        <f t="shared" si="4"/>
        <v>1.4375000000000002</v>
      </c>
      <c r="M21" s="7">
        <v>30</v>
      </c>
      <c r="N21" s="7"/>
      <c r="O21" s="7"/>
      <c r="P21" s="7"/>
    </row>
    <row r="22" spans="1:16" ht="28" x14ac:dyDescent="0.15">
      <c r="A22" s="11" t="s">
        <v>181</v>
      </c>
      <c r="B22" s="11"/>
      <c r="C22" s="11"/>
      <c r="D22" s="12"/>
      <c r="E22" s="3" t="s">
        <v>16</v>
      </c>
      <c r="F22" s="3" t="s">
        <v>7</v>
      </c>
      <c r="G22" s="2">
        <v>0.8125</v>
      </c>
      <c r="H22" s="2">
        <f t="shared" si="0"/>
        <v>1.1875</v>
      </c>
      <c r="I22" s="2">
        <f t="shared" si="1"/>
        <v>0.97916666666666663</v>
      </c>
      <c r="J22" s="2">
        <f t="shared" si="2"/>
        <v>0.85416666666666674</v>
      </c>
      <c r="K22" s="2">
        <f t="shared" si="3"/>
        <v>1.6458333333333333</v>
      </c>
      <c r="L22" s="2">
        <f t="shared" si="4"/>
        <v>1.4791666666666667</v>
      </c>
      <c r="M22" s="3">
        <v>90</v>
      </c>
      <c r="N22" s="12" t="s">
        <v>10</v>
      </c>
      <c r="O22" s="3" t="s">
        <v>17</v>
      </c>
      <c r="P22" s="12"/>
    </row>
    <row r="23" spans="1:16" x14ac:dyDescent="0.15">
      <c r="A23" s="15" t="s">
        <v>242</v>
      </c>
      <c r="B23" s="15"/>
      <c r="C23" s="15"/>
      <c r="D23" s="7" t="s">
        <v>31</v>
      </c>
      <c r="E23" s="7" t="s">
        <v>41</v>
      </c>
      <c r="F23" s="7"/>
      <c r="G23" s="8">
        <v>0.8125</v>
      </c>
      <c r="H23" s="6">
        <f t="shared" si="0"/>
        <v>1.1875</v>
      </c>
      <c r="I23" s="6">
        <f t="shared" si="1"/>
        <v>0.97916666666666663</v>
      </c>
      <c r="J23" s="6">
        <f t="shared" si="2"/>
        <v>0.85416666666666674</v>
      </c>
      <c r="K23" s="6">
        <f t="shared" si="3"/>
        <v>1.6458333333333333</v>
      </c>
      <c r="L23" s="6">
        <f t="shared" si="4"/>
        <v>1.4791666666666667</v>
      </c>
      <c r="M23" s="7">
        <v>90</v>
      </c>
      <c r="N23" s="7"/>
      <c r="O23" s="7"/>
      <c r="P23" s="7"/>
    </row>
    <row r="24" spans="1:16" ht="14" x14ac:dyDescent="0.15">
      <c r="A24" s="13" t="s">
        <v>182</v>
      </c>
      <c r="B24" s="13"/>
      <c r="C24" s="13"/>
      <c r="D24" s="14"/>
      <c r="E24" s="5" t="s">
        <v>18</v>
      </c>
      <c r="F24" s="5" t="s">
        <v>7</v>
      </c>
      <c r="G24" s="4">
        <v>0.88541666666666663</v>
      </c>
      <c r="H24" s="4">
        <v>0.88541666666666663</v>
      </c>
      <c r="I24" s="2">
        <f t="shared" si="1"/>
        <v>0.67708333333333326</v>
      </c>
      <c r="J24" s="2">
        <f t="shared" si="2"/>
        <v>0.55208333333333326</v>
      </c>
      <c r="K24" s="2">
        <f t="shared" si="3"/>
        <v>1.34375</v>
      </c>
      <c r="L24" s="2">
        <f t="shared" si="4"/>
        <v>1.1770833333333333</v>
      </c>
      <c r="M24" s="5">
        <v>120</v>
      </c>
      <c r="N24" s="14" t="s">
        <v>10</v>
      </c>
      <c r="O24" s="5"/>
      <c r="P24" s="14"/>
    </row>
    <row r="25" spans="1:16" x14ac:dyDescent="0.15">
      <c r="A25" s="15" t="s">
        <v>243</v>
      </c>
      <c r="B25" s="15"/>
      <c r="C25" s="15"/>
      <c r="D25" s="7" t="s">
        <v>141</v>
      </c>
      <c r="E25" s="7" t="s">
        <v>140</v>
      </c>
      <c r="F25" s="7"/>
      <c r="G25" s="8">
        <v>0.88541666666666663</v>
      </c>
      <c r="H25" s="6">
        <f t="shared" ref="H25:H56" si="5">G25+$H$2</f>
        <v>1.2604166666666665</v>
      </c>
      <c r="I25" s="6">
        <f t="shared" si="1"/>
        <v>1.0520833333333333</v>
      </c>
      <c r="J25" s="6">
        <f t="shared" si="2"/>
        <v>0.92708333333333326</v>
      </c>
      <c r="K25" s="6">
        <f t="shared" si="3"/>
        <v>1.7187499999999998</v>
      </c>
      <c r="L25" s="6">
        <f t="shared" si="4"/>
        <v>1.5520833333333333</v>
      </c>
      <c r="M25" s="7">
        <v>30</v>
      </c>
      <c r="N25" s="7"/>
      <c r="O25" s="7"/>
      <c r="P25" s="7"/>
    </row>
    <row r="26" spans="1:16" x14ac:dyDescent="0.15">
      <c r="A26" s="15" t="s">
        <v>244</v>
      </c>
      <c r="B26" s="15"/>
      <c r="C26" s="15"/>
      <c r="D26" s="7" t="s">
        <v>146</v>
      </c>
      <c r="E26" s="7" t="s">
        <v>173</v>
      </c>
      <c r="F26" s="7"/>
      <c r="G26" s="8">
        <v>0.90625</v>
      </c>
      <c r="H26" s="6">
        <f t="shared" si="5"/>
        <v>1.28125</v>
      </c>
      <c r="I26" s="6">
        <f t="shared" si="1"/>
        <v>1.0729166666666667</v>
      </c>
      <c r="J26" s="6">
        <f t="shared" si="2"/>
        <v>0.94791666666666674</v>
      </c>
      <c r="K26" s="6">
        <f t="shared" si="3"/>
        <v>1.7395833333333333</v>
      </c>
      <c r="L26" s="6">
        <f t="shared" si="4"/>
        <v>1.5729166666666667</v>
      </c>
      <c r="M26" s="7">
        <v>30</v>
      </c>
      <c r="N26" s="7"/>
      <c r="O26" s="7"/>
      <c r="P26" s="7"/>
    </row>
    <row r="27" spans="1:16" x14ac:dyDescent="0.15">
      <c r="A27" s="15" t="s">
        <v>245</v>
      </c>
      <c r="B27" s="15"/>
      <c r="C27" s="15"/>
      <c r="D27" s="7" t="s">
        <v>149</v>
      </c>
      <c r="E27" s="7" t="s">
        <v>148</v>
      </c>
      <c r="F27" s="7"/>
      <c r="G27" s="8">
        <v>0.92708333333333337</v>
      </c>
      <c r="H27" s="6">
        <f t="shared" si="5"/>
        <v>1.3020833333333335</v>
      </c>
      <c r="I27" s="6">
        <f t="shared" si="1"/>
        <v>1.0937500000000002</v>
      </c>
      <c r="J27" s="6">
        <f t="shared" si="2"/>
        <v>0.96875000000000022</v>
      </c>
      <c r="K27" s="6">
        <f t="shared" si="3"/>
        <v>1.7604166666666667</v>
      </c>
      <c r="L27" s="6">
        <f t="shared" si="4"/>
        <v>1.5937500000000002</v>
      </c>
      <c r="M27" s="7">
        <v>30</v>
      </c>
      <c r="N27" s="7"/>
      <c r="O27" s="7"/>
      <c r="P27" s="7"/>
    </row>
    <row r="28" spans="1:16" x14ac:dyDescent="0.15">
      <c r="A28" s="15" t="s">
        <v>246</v>
      </c>
      <c r="B28" s="15"/>
      <c r="C28" s="15"/>
      <c r="D28" s="7" t="s">
        <v>151</v>
      </c>
      <c r="E28" s="7" t="s">
        <v>150</v>
      </c>
      <c r="F28" s="7"/>
      <c r="G28" s="8">
        <v>0.94791666666666663</v>
      </c>
      <c r="H28" s="6">
        <f t="shared" si="5"/>
        <v>1.3229166666666665</v>
      </c>
      <c r="I28" s="6">
        <f t="shared" si="1"/>
        <v>1.1145833333333333</v>
      </c>
      <c r="J28" s="6">
        <f t="shared" si="2"/>
        <v>0.98958333333333326</v>
      </c>
      <c r="K28" s="6">
        <f t="shared" si="3"/>
        <v>1.7812499999999998</v>
      </c>
      <c r="L28" s="6">
        <f t="shared" si="4"/>
        <v>1.6145833333333333</v>
      </c>
      <c r="M28" s="7">
        <v>30</v>
      </c>
      <c r="N28" s="7"/>
      <c r="O28" s="7"/>
      <c r="P28" s="7"/>
    </row>
    <row r="29" spans="1:16" ht="14" x14ac:dyDescent="0.15">
      <c r="A29" s="11" t="s">
        <v>183</v>
      </c>
      <c r="B29" s="11"/>
      <c r="C29" s="11"/>
      <c r="D29" s="12"/>
      <c r="E29" s="3" t="s">
        <v>19</v>
      </c>
      <c r="F29" s="3" t="s">
        <v>20</v>
      </c>
      <c r="G29" s="2">
        <v>0.125</v>
      </c>
      <c r="H29" s="2">
        <f t="shared" si="5"/>
        <v>0.5</v>
      </c>
      <c r="I29" s="18" t="s">
        <v>258</v>
      </c>
      <c r="J29" s="18" t="s">
        <v>260</v>
      </c>
      <c r="K29" s="2">
        <f t="shared" si="3"/>
        <v>0.95833333333333326</v>
      </c>
      <c r="L29" s="2">
        <f t="shared" si="4"/>
        <v>0.79166666666666674</v>
      </c>
      <c r="M29" s="3">
        <v>60</v>
      </c>
      <c r="N29" s="12" t="s">
        <v>10</v>
      </c>
      <c r="O29" s="3"/>
      <c r="P29" s="12"/>
    </row>
    <row r="30" spans="1:16" ht="14" x14ac:dyDescent="0.15">
      <c r="A30" s="15" t="s">
        <v>247</v>
      </c>
      <c r="B30" s="15"/>
      <c r="C30" s="15"/>
      <c r="D30" s="7" t="s">
        <v>40</v>
      </c>
      <c r="E30" s="7" t="s">
        <v>39</v>
      </c>
      <c r="F30" s="7"/>
      <c r="G30" s="8">
        <v>0.125</v>
      </c>
      <c r="H30" s="6">
        <f t="shared" si="5"/>
        <v>0.5</v>
      </c>
      <c r="I30" s="19" t="s">
        <v>258</v>
      </c>
      <c r="J30" s="19" t="s">
        <v>260</v>
      </c>
      <c r="K30" s="6">
        <f t="shared" si="3"/>
        <v>0.95833333333333326</v>
      </c>
      <c r="L30" s="6">
        <f t="shared" si="4"/>
        <v>0.79166666666666674</v>
      </c>
      <c r="M30" s="7">
        <v>30</v>
      </c>
      <c r="N30" s="7"/>
      <c r="O30" s="7"/>
      <c r="P30" s="7"/>
    </row>
    <row r="31" spans="1:16" ht="14" x14ac:dyDescent="0.15">
      <c r="A31" s="15" t="s">
        <v>248</v>
      </c>
      <c r="B31" s="15"/>
      <c r="C31" s="15"/>
      <c r="D31" s="7" t="s">
        <v>44</v>
      </c>
      <c r="E31" s="7" t="s">
        <v>43</v>
      </c>
      <c r="F31" s="7"/>
      <c r="G31" s="8">
        <v>0.14583333333333334</v>
      </c>
      <c r="H31" s="6">
        <f t="shared" si="5"/>
        <v>0.52083333333333337</v>
      </c>
      <c r="I31" s="19" t="s">
        <v>259</v>
      </c>
      <c r="J31" s="19" t="s">
        <v>261</v>
      </c>
      <c r="K31" s="6">
        <f t="shared" si="3"/>
        <v>0.97916666666666674</v>
      </c>
      <c r="L31" s="6">
        <f t="shared" si="4"/>
        <v>0.8125</v>
      </c>
      <c r="M31" s="7">
        <v>30</v>
      </c>
      <c r="N31" s="7"/>
      <c r="O31" s="7"/>
      <c r="P31" s="7"/>
    </row>
    <row r="32" spans="1:16" ht="14" x14ac:dyDescent="0.15">
      <c r="A32" s="13" t="s">
        <v>184</v>
      </c>
      <c r="B32" s="13"/>
      <c r="C32" s="13"/>
      <c r="D32" s="14"/>
      <c r="E32" s="5" t="s">
        <v>21</v>
      </c>
      <c r="F32" s="5" t="s">
        <v>20</v>
      </c>
      <c r="G32" s="4">
        <v>0.19791666666666666</v>
      </c>
      <c r="H32" s="2">
        <f t="shared" si="5"/>
        <v>0.57291666666666663</v>
      </c>
      <c r="I32" s="18" t="s">
        <v>262</v>
      </c>
      <c r="J32" s="18" t="s">
        <v>263</v>
      </c>
      <c r="K32" s="2">
        <f t="shared" si="3"/>
        <v>1.03125</v>
      </c>
      <c r="L32" s="2">
        <f t="shared" si="4"/>
        <v>0.86458333333333326</v>
      </c>
      <c r="M32" s="5">
        <v>60</v>
      </c>
      <c r="N32" s="14" t="s">
        <v>10</v>
      </c>
      <c r="O32" s="5"/>
      <c r="P32" s="14"/>
    </row>
    <row r="33" spans="1:16" ht="14" x14ac:dyDescent="0.15">
      <c r="A33" s="15" t="s">
        <v>249</v>
      </c>
      <c r="B33" s="15"/>
      <c r="C33" s="15"/>
      <c r="D33" s="7" t="s">
        <v>47</v>
      </c>
      <c r="E33" s="7" t="s">
        <v>46</v>
      </c>
      <c r="F33" s="7"/>
      <c r="G33" s="8">
        <v>0.19791666666666666</v>
      </c>
      <c r="H33" s="6">
        <f t="shared" si="5"/>
        <v>0.57291666666666663</v>
      </c>
      <c r="I33" s="19" t="s">
        <v>262</v>
      </c>
      <c r="J33" s="19" t="s">
        <v>263</v>
      </c>
      <c r="K33" s="6">
        <f t="shared" si="3"/>
        <v>1.03125</v>
      </c>
      <c r="L33" s="6">
        <f t="shared" si="4"/>
        <v>0.86458333333333326</v>
      </c>
      <c r="M33" s="7">
        <v>30</v>
      </c>
      <c r="N33" s="7"/>
      <c r="O33" s="7"/>
      <c r="P33" s="7"/>
    </row>
    <row r="34" spans="1:16" ht="14" x14ac:dyDescent="0.15">
      <c r="A34" s="15" t="s">
        <v>250</v>
      </c>
      <c r="B34" s="15"/>
      <c r="C34" s="15"/>
      <c r="D34" s="7" t="s">
        <v>50</v>
      </c>
      <c r="E34" s="7" t="s">
        <v>174</v>
      </c>
      <c r="F34" s="7"/>
      <c r="G34" s="8">
        <v>0.21875</v>
      </c>
      <c r="H34" s="6">
        <f t="shared" si="5"/>
        <v>0.59375</v>
      </c>
      <c r="I34" s="6">
        <f t="shared" ref="I34:I63" si="6">H34-$I$2</f>
        <v>0.38541666666666663</v>
      </c>
      <c r="J34" s="19" t="s">
        <v>264</v>
      </c>
      <c r="K34" s="6">
        <f t="shared" si="3"/>
        <v>1.0520833333333333</v>
      </c>
      <c r="L34" s="6">
        <f t="shared" si="4"/>
        <v>0.88541666666666674</v>
      </c>
      <c r="M34" s="7">
        <v>30</v>
      </c>
      <c r="N34" s="7"/>
      <c r="O34" s="7"/>
      <c r="P34" s="7"/>
    </row>
    <row r="35" spans="1:16" ht="14" x14ac:dyDescent="0.15">
      <c r="A35" s="11" t="s">
        <v>185</v>
      </c>
      <c r="B35" s="11"/>
      <c r="C35" s="11"/>
      <c r="D35" s="12"/>
      <c r="E35" s="3" t="s">
        <v>22</v>
      </c>
      <c r="F35" s="3" t="s">
        <v>20</v>
      </c>
      <c r="G35" s="2">
        <v>0.375</v>
      </c>
      <c r="H35" s="2">
        <f t="shared" si="5"/>
        <v>0.75</v>
      </c>
      <c r="I35" s="2">
        <f t="shared" si="6"/>
        <v>0.54166666666666663</v>
      </c>
      <c r="J35" s="2">
        <f t="shared" ref="J35:J63" si="7">H35-$J$2</f>
        <v>0.41666666666666669</v>
      </c>
      <c r="K35" s="2">
        <f t="shared" ref="K35:K66" si="8">H35+$K$2</f>
        <v>1.2083333333333333</v>
      </c>
      <c r="L35" s="2">
        <f t="shared" ref="L35:L66" si="9">H35+$L$2</f>
        <v>1.0416666666666667</v>
      </c>
      <c r="M35" s="3">
        <v>90</v>
      </c>
      <c r="N35" s="12" t="s">
        <v>10</v>
      </c>
      <c r="O35" s="3"/>
      <c r="P35" s="12"/>
    </row>
    <row r="36" spans="1:16" x14ac:dyDescent="0.15">
      <c r="A36" s="15" t="s">
        <v>251</v>
      </c>
      <c r="B36" s="15"/>
      <c r="C36" s="15"/>
      <c r="D36" s="7" t="s">
        <v>56</v>
      </c>
      <c r="E36" s="7" t="s">
        <v>55</v>
      </c>
      <c r="F36" s="7"/>
      <c r="G36" s="8">
        <v>0.375</v>
      </c>
      <c r="H36" s="6">
        <f t="shared" si="5"/>
        <v>0.75</v>
      </c>
      <c r="I36" s="6">
        <f t="shared" si="6"/>
        <v>0.54166666666666663</v>
      </c>
      <c r="J36" s="6">
        <f t="shared" si="7"/>
        <v>0.41666666666666669</v>
      </c>
      <c r="K36" s="6">
        <f t="shared" si="8"/>
        <v>1.2083333333333333</v>
      </c>
      <c r="L36" s="6">
        <f t="shared" si="9"/>
        <v>1.0416666666666667</v>
      </c>
      <c r="M36" s="7">
        <v>30</v>
      </c>
      <c r="N36" s="7"/>
      <c r="O36" s="7"/>
      <c r="P36" s="7"/>
    </row>
    <row r="37" spans="1:16" x14ac:dyDescent="0.15">
      <c r="A37" s="15" t="s">
        <v>252</v>
      </c>
      <c r="B37" s="15"/>
      <c r="C37" s="15"/>
      <c r="D37" s="7" t="s">
        <v>85</v>
      </c>
      <c r="E37" s="7" t="s">
        <v>84</v>
      </c>
      <c r="F37" s="7"/>
      <c r="G37" s="8">
        <v>0.39583333333333331</v>
      </c>
      <c r="H37" s="6">
        <f t="shared" si="5"/>
        <v>0.77083333333333326</v>
      </c>
      <c r="I37" s="6">
        <f t="shared" si="6"/>
        <v>0.56249999999999989</v>
      </c>
      <c r="J37" s="6">
        <f t="shared" si="7"/>
        <v>0.43749999999999994</v>
      </c>
      <c r="K37" s="6">
        <f t="shared" si="8"/>
        <v>1.2291666666666665</v>
      </c>
      <c r="L37" s="6">
        <f t="shared" si="9"/>
        <v>1.0625</v>
      </c>
      <c r="M37" s="7">
        <v>60</v>
      </c>
      <c r="N37" s="7"/>
      <c r="O37" s="7"/>
      <c r="P37" s="7"/>
    </row>
    <row r="38" spans="1:16" ht="14" x14ac:dyDescent="0.15">
      <c r="A38" s="13" t="s">
        <v>186</v>
      </c>
      <c r="B38" s="13"/>
      <c r="C38" s="13"/>
      <c r="D38" s="14"/>
      <c r="E38" s="5" t="s">
        <v>23</v>
      </c>
      <c r="F38" s="5" t="s">
        <v>20</v>
      </c>
      <c r="G38" s="4">
        <v>0.44791666666666669</v>
      </c>
      <c r="H38" s="2">
        <f t="shared" si="5"/>
        <v>0.82291666666666674</v>
      </c>
      <c r="I38" s="2">
        <f t="shared" si="6"/>
        <v>0.61458333333333337</v>
      </c>
      <c r="J38" s="2">
        <f t="shared" si="7"/>
        <v>0.48958333333333343</v>
      </c>
      <c r="K38" s="2">
        <f t="shared" si="8"/>
        <v>1.28125</v>
      </c>
      <c r="L38" s="2">
        <f t="shared" si="9"/>
        <v>1.1145833333333335</v>
      </c>
      <c r="M38" s="5">
        <v>90</v>
      </c>
      <c r="N38" s="14" t="s">
        <v>10</v>
      </c>
      <c r="O38" s="5"/>
      <c r="P38" s="14"/>
    </row>
    <row r="39" spans="1:16" x14ac:dyDescent="0.15">
      <c r="A39" s="15" t="s">
        <v>253</v>
      </c>
      <c r="B39" s="15"/>
      <c r="C39" s="15"/>
      <c r="D39" s="7" t="s">
        <v>67</v>
      </c>
      <c r="E39" s="7" t="s">
        <v>66</v>
      </c>
      <c r="F39" s="7"/>
      <c r="G39" s="8">
        <v>0.44791666666666669</v>
      </c>
      <c r="H39" s="6">
        <f t="shared" si="5"/>
        <v>0.82291666666666674</v>
      </c>
      <c r="I39" s="6">
        <f t="shared" si="6"/>
        <v>0.61458333333333337</v>
      </c>
      <c r="J39" s="6">
        <f t="shared" si="7"/>
        <v>0.48958333333333343</v>
      </c>
      <c r="K39" s="6">
        <f t="shared" si="8"/>
        <v>1.28125</v>
      </c>
      <c r="L39" s="6">
        <f t="shared" si="9"/>
        <v>1.1145833333333335</v>
      </c>
      <c r="M39" s="7">
        <v>30</v>
      </c>
      <c r="N39" s="7"/>
      <c r="O39" s="7"/>
      <c r="P39" s="7"/>
    </row>
    <row r="40" spans="1:16" x14ac:dyDescent="0.15">
      <c r="A40" s="15" t="s">
        <v>254</v>
      </c>
      <c r="B40" s="15"/>
      <c r="C40" s="15"/>
      <c r="D40" s="7" t="s">
        <v>71</v>
      </c>
      <c r="E40" s="7" t="s">
        <v>70</v>
      </c>
      <c r="F40" s="7"/>
      <c r="G40" s="8">
        <v>0.46875</v>
      </c>
      <c r="H40" s="6">
        <f t="shared" si="5"/>
        <v>0.84375</v>
      </c>
      <c r="I40" s="6">
        <f t="shared" si="6"/>
        <v>0.63541666666666663</v>
      </c>
      <c r="J40" s="6">
        <f t="shared" si="7"/>
        <v>0.51041666666666674</v>
      </c>
      <c r="K40" s="6">
        <f t="shared" si="8"/>
        <v>1.3020833333333333</v>
      </c>
      <c r="L40" s="6">
        <f t="shared" si="9"/>
        <v>1.1354166666666667</v>
      </c>
      <c r="M40" s="7">
        <v>30</v>
      </c>
      <c r="N40" s="7"/>
      <c r="O40" s="7"/>
      <c r="P40" s="7"/>
    </row>
    <row r="41" spans="1:16" x14ac:dyDescent="0.15">
      <c r="A41" s="15" t="s">
        <v>255</v>
      </c>
      <c r="B41" s="15"/>
      <c r="C41" s="15"/>
      <c r="D41" s="7" t="s">
        <v>77</v>
      </c>
      <c r="E41" s="7" t="s">
        <v>76</v>
      </c>
      <c r="F41" s="7"/>
      <c r="G41" s="8">
        <v>0.48958333333333331</v>
      </c>
      <c r="H41" s="6">
        <f t="shared" si="5"/>
        <v>0.86458333333333326</v>
      </c>
      <c r="I41" s="6">
        <f t="shared" si="6"/>
        <v>0.65624999999999989</v>
      </c>
      <c r="J41" s="6">
        <f t="shared" si="7"/>
        <v>0.53125</v>
      </c>
      <c r="K41" s="6">
        <f t="shared" si="8"/>
        <v>1.3229166666666665</v>
      </c>
      <c r="L41" s="6">
        <f t="shared" si="9"/>
        <v>1.15625</v>
      </c>
      <c r="M41" s="7">
        <v>30</v>
      </c>
      <c r="N41" s="7"/>
      <c r="O41" s="7"/>
      <c r="P41" s="7"/>
    </row>
    <row r="42" spans="1:16" ht="14" x14ac:dyDescent="0.15">
      <c r="A42" s="11" t="s">
        <v>187</v>
      </c>
      <c r="B42" s="11"/>
      <c r="C42" s="11"/>
      <c r="D42" s="12"/>
      <c r="E42" s="3" t="s">
        <v>24</v>
      </c>
      <c r="F42" s="3" t="s">
        <v>20</v>
      </c>
      <c r="G42" s="2">
        <v>0.54166666666666663</v>
      </c>
      <c r="H42" s="2">
        <f t="shared" si="5"/>
        <v>0.91666666666666663</v>
      </c>
      <c r="I42" s="2">
        <f t="shared" si="6"/>
        <v>0.70833333333333326</v>
      </c>
      <c r="J42" s="2">
        <f t="shared" si="7"/>
        <v>0.58333333333333326</v>
      </c>
      <c r="K42" s="2">
        <f t="shared" si="8"/>
        <v>1.375</v>
      </c>
      <c r="L42" s="2">
        <f t="shared" si="9"/>
        <v>1.2083333333333333</v>
      </c>
      <c r="M42" s="3">
        <v>120</v>
      </c>
      <c r="N42" s="12" t="s">
        <v>10</v>
      </c>
      <c r="O42" s="3"/>
      <c r="P42" s="12"/>
    </row>
    <row r="43" spans="1:16" x14ac:dyDescent="0.15">
      <c r="A43" s="15" t="s">
        <v>256</v>
      </c>
      <c r="B43" s="15"/>
      <c r="C43" s="15"/>
      <c r="D43" s="7" t="s">
        <v>58</v>
      </c>
      <c r="E43" s="7" t="s">
        <v>57</v>
      </c>
      <c r="F43" s="7"/>
      <c r="G43" s="8">
        <v>0.54166666666666663</v>
      </c>
      <c r="H43" s="6">
        <f t="shared" si="5"/>
        <v>0.91666666666666663</v>
      </c>
      <c r="I43" s="6">
        <f t="shared" si="6"/>
        <v>0.70833333333333326</v>
      </c>
      <c r="J43" s="6">
        <f t="shared" si="7"/>
        <v>0.58333333333333326</v>
      </c>
      <c r="K43" s="6">
        <f t="shared" si="8"/>
        <v>1.375</v>
      </c>
      <c r="L43" s="6">
        <f t="shared" si="9"/>
        <v>1.2083333333333333</v>
      </c>
      <c r="M43" s="7">
        <v>30</v>
      </c>
      <c r="N43" s="7"/>
      <c r="O43" s="7"/>
      <c r="P43" s="7"/>
    </row>
    <row r="44" spans="1:16" x14ac:dyDescent="0.15">
      <c r="A44" s="15" t="s">
        <v>257</v>
      </c>
      <c r="B44" s="15"/>
      <c r="C44" s="15"/>
      <c r="D44" s="7" t="s">
        <v>63</v>
      </c>
      <c r="E44" s="7" t="s">
        <v>62</v>
      </c>
      <c r="F44" s="7"/>
      <c r="G44" s="8">
        <v>0.5625</v>
      </c>
      <c r="H44" s="6">
        <f t="shared" si="5"/>
        <v>0.9375</v>
      </c>
      <c r="I44" s="6">
        <f t="shared" si="6"/>
        <v>0.72916666666666663</v>
      </c>
      <c r="J44" s="6">
        <f t="shared" si="7"/>
        <v>0.60416666666666674</v>
      </c>
      <c r="K44" s="6">
        <f t="shared" si="8"/>
        <v>1.3958333333333333</v>
      </c>
      <c r="L44" s="6">
        <f t="shared" si="9"/>
        <v>1.2291666666666667</v>
      </c>
      <c r="M44" s="7">
        <v>30</v>
      </c>
      <c r="N44" s="7"/>
      <c r="O44" s="7"/>
      <c r="P44" s="7"/>
    </row>
    <row r="45" spans="1:16" x14ac:dyDescent="0.15">
      <c r="A45" s="15" t="s">
        <v>240</v>
      </c>
      <c r="B45" s="15"/>
      <c r="C45" s="15"/>
      <c r="D45" s="7" t="s">
        <v>91</v>
      </c>
      <c r="E45" s="7" t="s">
        <v>90</v>
      </c>
      <c r="F45" s="7"/>
      <c r="G45" s="8">
        <v>0.58333333333333337</v>
      </c>
      <c r="H45" s="6">
        <f t="shared" si="5"/>
        <v>0.95833333333333337</v>
      </c>
      <c r="I45" s="6">
        <f t="shared" si="6"/>
        <v>0.75</v>
      </c>
      <c r="J45" s="6">
        <f t="shared" si="7"/>
        <v>0.625</v>
      </c>
      <c r="K45" s="6">
        <f t="shared" si="8"/>
        <v>1.4166666666666667</v>
      </c>
      <c r="L45" s="6">
        <f t="shared" si="9"/>
        <v>1.25</v>
      </c>
      <c r="M45" s="7">
        <v>30</v>
      </c>
      <c r="N45" s="7"/>
      <c r="O45" s="7"/>
      <c r="P45" s="7"/>
    </row>
    <row r="46" spans="1:16" s="24" customFormat="1" x14ac:dyDescent="0.15">
      <c r="A46" s="20" t="s">
        <v>239</v>
      </c>
      <c r="B46" s="20"/>
      <c r="C46" s="20"/>
      <c r="D46" s="21" t="s">
        <v>269</v>
      </c>
      <c r="E46" s="21" t="s">
        <v>96</v>
      </c>
      <c r="F46" s="21"/>
      <c r="G46" s="22">
        <v>0.60416666666666663</v>
      </c>
      <c r="H46" s="6">
        <f t="shared" si="5"/>
        <v>0.97916666666666663</v>
      </c>
      <c r="I46" s="23">
        <f t="shared" si="6"/>
        <v>0.77083333333333326</v>
      </c>
      <c r="J46" s="23">
        <f t="shared" si="7"/>
        <v>0.64583333333333326</v>
      </c>
      <c r="K46" s="23">
        <f t="shared" si="8"/>
        <v>1.4375</v>
      </c>
      <c r="L46" s="23">
        <f t="shared" si="9"/>
        <v>1.2708333333333333</v>
      </c>
      <c r="M46" s="21">
        <v>30</v>
      </c>
      <c r="N46" s="21"/>
      <c r="O46" s="21"/>
      <c r="P46" s="21"/>
    </row>
    <row r="47" spans="1:16" ht="14" x14ac:dyDescent="0.15">
      <c r="A47" s="13" t="s">
        <v>188</v>
      </c>
      <c r="B47" s="13"/>
      <c r="C47" s="13"/>
      <c r="D47" s="14"/>
      <c r="E47" s="5" t="s">
        <v>25</v>
      </c>
      <c r="F47" s="5" t="s">
        <v>20</v>
      </c>
      <c r="G47" s="4">
        <v>0.63541666666666663</v>
      </c>
      <c r="H47" s="2">
        <f t="shared" si="5"/>
        <v>1.0104166666666665</v>
      </c>
      <c r="I47" s="2">
        <f t="shared" si="6"/>
        <v>0.80208333333333315</v>
      </c>
      <c r="J47" s="2">
        <f t="shared" si="7"/>
        <v>0.67708333333333326</v>
      </c>
      <c r="K47" s="2">
        <f t="shared" si="8"/>
        <v>1.4687499999999998</v>
      </c>
      <c r="L47" s="2">
        <f t="shared" si="9"/>
        <v>1.3020833333333333</v>
      </c>
      <c r="M47" s="5">
        <v>100</v>
      </c>
      <c r="N47" s="14" t="s">
        <v>10</v>
      </c>
      <c r="O47" s="5"/>
      <c r="P47" s="14"/>
    </row>
    <row r="48" spans="1:16" x14ac:dyDescent="0.15">
      <c r="A48" s="15" t="s">
        <v>238</v>
      </c>
      <c r="B48" s="15"/>
      <c r="C48" s="15"/>
      <c r="D48" s="7" t="s">
        <v>102</v>
      </c>
      <c r="E48" s="7" t="s">
        <v>101</v>
      </c>
      <c r="F48" s="7"/>
      <c r="G48" s="8">
        <v>0.63541666666666663</v>
      </c>
      <c r="H48" s="6">
        <f t="shared" si="5"/>
        <v>1.0104166666666665</v>
      </c>
      <c r="I48" s="6">
        <f t="shared" si="6"/>
        <v>0.80208333333333315</v>
      </c>
      <c r="J48" s="6">
        <f t="shared" si="7"/>
        <v>0.67708333333333326</v>
      </c>
      <c r="K48" s="6">
        <f t="shared" si="8"/>
        <v>1.4687499999999998</v>
      </c>
      <c r="L48" s="6">
        <f t="shared" si="9"/>
        <v>1.3020833333333333</v>
      </c>
      <c r="M48" s="7">
        <v>10</v>
      </c>
      <c r="N48" s="7"/>
      <c r="O48" s="7"/>
      <c r="P48" s="7"/>
    </row>
    <row r="49" spans="1:16" x14ac:dyDescent="0.15">
      <c r="A49" s="15" t="s">
        <v>237</v>
      </c>
      <c r="B49" s="15"/>
      <c r="C49" s="15"/>
      <c r="D49" s="7" t="s">
        <v>106</v>
      </c>
      <c r="E49" s="7" t="s">
        <v>105</v>
      </c>
      <c r="F49" s="7"/>
      <c r="G49" s="8">
        <v>0.64236111111111105</v>
      </c>
      <c r="H49" s="6">
        <f t="shared" si="5"/>
        <v>1.0173611111111112</v>
      </c>
      <c r="I49" s="6">
        <f t="shared" si="6"/>
        <v>0.80902777777777779</v>
      </c>
      <c r="J49" s="6">
        <f t="shared" si="7"/>
        <v>0.6840277777777779</v>
      </c>
      <c r="K49" s="6">
        <f t="shared" si="8"/>
        <v>1.4756944444444444</v>
      </c>
      <c r="L49" s="6">
        <f t="shared" si="9"/>
        <v>1.3090277777777779</v>
      </c>
      <c r="M49" s="7">
        <v>30</v>
      </c>
      <c r="N49" s="7"/>
      <c r="O49" s="7"/>
      <c r="P49" s="7"/>
    </row>
    <row r="50" spans="1:16" x14ac:dyDescent="0.15">
      <c r="A50" s="15" t="s">
        <v>236</v>
      </c>
      <c r="B50" s="15"/>
      <c r="C50" s="15"/>
      <c r="D50" s="7" t="s">
        <v>112</v>
      </c>
      <c r="E50" s="7" t="s">
        <v>111</v>
      </c>
      <c r="F50" s="7"/>
      <c r="G50" s="8">
        <v>0.66319444444444442</v>
      </c>
      <c r="H50" s="6">
        <f t="shared" si="5"/>
        <v>1.0381944444444444</v>
      </c>
      <c r="I50" s="6">
        <f t="shared" si="6"/>
        <v>0.82986111111111105</v>
      </c>
      <c r="J50" s="6">
        <f t="shared" si="7"/>
        <v>0.70486111111111116</v>
      </c>
      <c r="K50" s="6">
        <f t="shared" si="8"/>
        <v>1.4965277777777777</v>
      </c>
      <c r="L50" s="6">
        <f t="shared" si="9"/>
        <v>1.3298611111111112</v>
      </c>
      <c r="M50" s="7">
        <v>30</v>
      </c>
      <c r="N50" s="7"/>
      <c r="O50" s="7"/>
      <c r="P50" s="7"/>
    </row>
    <row r="51" spans="1:16" x14ac:dyDescent="0.15">
      <c r="A51" s="15" t="s">
        <v>235</v>
      </c>
      <c r="B51" s="15"/>
      <c r="C51" s="15"/>
      <c r="D51" s="7" t="s">
        <v>118</v>
      </c>
      <c r="E51" s="7" t="s">
        <v>117</v>
      </c>
      <c r="F51" s="7"/>
      <c r="G51" s="8">
        <v>0.70486111111111116</v>
      </c>
      <c r="H51" s="6">
        <f t="shared" si="5"/>
        <v>1.0798611111111112</v>
      </c>
      <c r="I51" s="6">
        <f t="shared" si="6"/>
        <v>0.87152777777777779</v>
      </c>
      <c r="J51" s="6">
        <f t="shared" si="7"/>
        <v>0.7465277777777779</v>
      </c>
      <c r="K51" s="6">
        <f t="shared" si="8"/>
        <v>1.5381944444444444</v>
      </c>
      <c r="L51" s="6">
        <f t="shared" si="9"/>
        <v>1.3715277777777779</v>
      </c>
      <c r="M51" s="7">
        <v>30</v>
      </c>
      <c r="N51" s="7"/>
      <c r="O51" s="7"/>
      <c r="P51" s="7"/>
    </row>
    <row r="52" spans="1:16" ht="14" x14ac:dyDescent="0.15">
      <c r="A52" s="11" t="s">
        <v>189</v>
      </c>
      <c r="B52" s="11"/>
      <c r="C52" s="11"/>
      <c r="D52" s="12"/>
      <c r="E52" s="3" t="s">
        <v>26</v>
      </c>
      <c r="F52" s="3" t="s">
        <v>20</v>
      </c>
      <c r="G52" s="2">
        <v>0.72916666666666663</v>
      </c>
      <c r="H52" s="2">
        <f t="shared" si="5"/>
        <v>1.1041666666666665</v>
      </c>
      <c r="I52" s="2">
        <f t="shared" si="6"/>
        <v>0.89583333333333315</v>
      </c>
      <c r="J52" s="2">
        <f t="shared" si="7"/>
        <v>0.77083333333333326</v>
      </c>
      <c r="K52" s="2">
        <f t="shared" si="8"/>
        <v>1.5624999999999998</v>
      </c>
      <c r="L52" s="2">
        <f t="shared" si="9"/>
        <v>1.3958333333333333</v>
      </c>
      <c r="M52" s="3">
        <v>90</v>
      </c>
      <c r="N52" s="12" t="s">
        <v>10</v>
      </c>
      <c r="O52" s="3"/>
      <c r="P52" s="12"/>
    </row>
    <row r="53" spans="1:16" x14ac:dyDescent="0.15">
      <c r="A53" s="15" t="s">
        <v>234</v>
      </c>
      <c r="B53" s="15"/>
      <c r="C53" s="15"/>
      <c r="D53" s="7" t="s">
        <v>124</v>
      </c>
      <c r="E53" s="7" t="s">
        <v>123</v>
      </c>
      <c r="F53" s="7"/>
      <c r="G53" s="8">
        <v>0.72916666666666663</v>
      </c>
      <c r="H53" s="6">
        <f t="shared" si="5"/>
        <v>1.1041666666666665</v>
      </c>
      <c r="I53" s="6">
        <f t="shared" si="6"/>
        <v>0.89583333333333315</v>
      </c>
      <c r="J53" s="6">
        <f t="shared" si="7"/>
        <v>0.77083333333333326</v>
      </c>
      <c r="K53" s="6">
        <f t="shared" si="8"/>
        <v>1.5624999999999998</v>
      </c>
      <c r="L53" s="6">
        <f t="shared" si="9"/>
        <v>1.3958333333333333</v>
      </c>
      <c r="M53" s="7">
        <v>30</v>
      </c>
      <c r="N53" s="7"/>
      <c r="O53" s="7"/>
      <c r="P53" s="7"/>
    </row>
    <row r="54" spans="1:16" x14ac:dyDescent="0.15">
      <c r="A54" s="15" t="s">
        <v>233</v>
      </c>
      <c r="B54" s="15"/>
      <c r="C54" s="15"/>
      <c r="D54" s="7" t="s">
        <v>130</v>
      </c>
      <c r="E54" s="7" t="s">
        <v>129</v>
      </c>
      <c r="F54" s="7"/>
      <c r="G54" s="8">
        <v>0.75</v>
      </c>
      <c r="H54" s="6">
        <f t="shared" si="5"/>
        <v>1.125</v>
      </c>
      <c r="I54" s="6">
        <f t="shared" si="6"/>
        <v>0.91666666666666663</v>
      </c>
      <c r="J54" s="6">
        <f t="shared" si="7"/>
        <v>0.79166666666666674</v>
      </c>
      <c r="K54" s="6">
        <f t="shared" si="8"/>
        <v>1.5833333333333333</v>
      </c>
      <c r="L54" s="6">
        <f t="shared" si="9"/>
        <v>1.4166666666666667</v>
      </c>
      <c r="M54" s="7">
        <v>30</v>
      </c>
      <c r="N54" s="7"/>
      <c r="O54" s="7"/>
      <c r="P54" s="7"/>
    </row>
    <row r="55" spans="1:16" x14ac:dyDescent="0.15">
      <c r="A55" s="15" t="s">
        <v>232</v>
      </c>
      <c r="B55" s="15"/>
      <c r="C55" s="15"/>
      <c r="D55" s="7" t="s">
        <v>134</v>
      </c>
      <c r="E55" s="7" t="s">
        <v>133</v>
      </c>
      <c r="F55" s="7"/>
      <c r="G55" s="8">
        <v>0.77083333333333337</v>
      </c>
      <c r="H55" s="6">
        <f t="shared" si="5"/>
        <v>1.1458333333333335</v>
      </c>
      <c r="I55" s="6">
        <f t="shared" si="6"/>
        <v>0.93750000000000011</v>
      </c>
      <c r="J55" s="6">
        <f t="shared" si="7"/>
        <v>0.81250000000000022</v>
      </c>
      <c r="K55" s="6">
        <f t="shared" si="8"/>
        <v>1.6041666666666667</v>
      </c>
      <c r="L55" s="6">
        <f t="shared" si="9"/>
        <v>1.4375000000000002</v>
      </c>
      <c r="M55" s="7">
        <v>30</v>
      </c>
      <c r="N55" s="7"/>
      <c r="O55" s="7"/>
      <c r="P55" s="7"/>
    </row>
    <row r="56" spans="1:16" ht="14" x14ac:dyDescent="0.15">
      <c r="A56" s="13" t="s">
        <v>190</v>
      </c>
      <c r="B56" s="13"/>
      <c r="C56" s="13"/>
      <c r="D56" s="14"/>
      <c r="E56" s="5" t="s">
        <v>27</v>
      </c>
      <c r="F56" s="5" t="s">
        <v>20</v>
      </c>
      <c r="G56" s="4">
        <v>0.80208333333333337</v>
      </c>
      <c r="H56" s="2">
        <f t="shared" si="5"/>
        <v>1.1770833333333335</v>
      </c>
      <c r="I56" s="2">
        <f t="shared" si="6"/>
        <v>0.96875000000000011</v>
      </c>
      <c r="J56" s="2">
        <f t="shared" si="7"/>
        <v>0.84375000000000022</v>
      </c>
      <c r="K56" s="2">
        <f t="shared" si="8"/>
        <v>1.6354166666666667</v>
      </c>
      <c r="L56" s="2">
        <f t="shared" si="9"/>
        <v>1.4687500000000002</v>
      </c>
      <c r="M56" s="5">
        <v>90</v>
      </c>
      <c r="N56" s="14" t="s">
        <v>10</v>
      </c>
      <c r="O56" s="5"/>
      <c r="P56" s="14"/>
    </row>
    <row r="57" spans="1:16" x14ac:dyDescent="0.15">
      <c r="A57" s="15" t="s">
        <v>231</v>
      </c>
      <c r="B57" s="15"/>
      <c r="C57" s="15"/>
      <c r="D57" s="7" t="s">
        <v>132</v>
      </c>
      <c r="E57" s="7" t="s">
        <v>135</v>
      </c>
      <c r="F57" s="7"/>
      <c r="G57" s="8">
        <v>0.80208333333333337</v>
      </c>
      <c r="H57" s="6">
        <f t="shared" ref="H57:H86" si="10">G57+$H$2</f>
        <v>1.1770833333333335</v>
      </c>
      <c r="I57" s="6">
        <f t="shared" si="6"/>
        <v>0.96875000000000011</v>
      </c>
      <c r="J57" s="6">
        <f t="shared" si="7"/>
        <v>0.84375000000000022</v>
      </c>
      <c r="K57" s="6">
        <f t="shared" si="8"/>
        <v>1.6354166666666667</v>
      </c>
      <c r="L57" s="6">
        <f t="shared" si="9"/>
        <v>1.4687500000000002</v>
      </c>
      <c r="M57" s="7">
        <v>30</v>
      </c>
      <c r="N57" s="7"/>
      <c r="O57" s="7"/>
      <c r="P57" s="7"/>
    </row>
    <row r="58" spans="1:16" x14ac:dyDescent="0.15">
      <c r="A58" s="15" t="s">
        <v>230</v>
      </c>
      <c r="B58" s="15"/>
      <c r="C58" s="15"/>
      <c r="D58" s="7" t="s">
        <v>137</v>
      </c>
      <c r="E58" s="7" t="s">
        <v>136</v>
      </c>
      <c r="F58" s="7"/>
      <c r="G58" s="8">
        <v>0.82291666666666663</v>
      </c>
      <c r="H58" s="6">
        <f t="shared" si="10"/>
        <v>1.1979166666666665</v>
      </c>
      <c r="I58" s="6">
        <f t="shared" si="6"/>
        <v>0.98958333333333315</v>
      </c>
      <c r="J58" s="6">
        <f t="shared" si="7"/>
        <v>0.86458333333333326</v>
      </c>
      <c r="K58" s="6">
        <f t="shared" si="8"/>
        <v>1.6562499999999998</v>
      </c>
      <c r="L58" s="6">
        <f t="shared" si="9"/>
        <v>1.4895833333333333</v>
      </c>
      <c r="M58" s="7">
        <v>30</v>
      </c>
      <c r="N58" s="7"/>
      <c r="O58" s="7"/>
      <c r="P58" s="7"/>
    </row>
    <row r="59" spans="1:16" x14ac:dyDescent="0.15">
      <c r="A59" s="15" t="s">
        <v>229</v>
      </c>
      <c r="B59" s="15"/>
      <c r="C59" s="15"/>
      <c r="D59" s="7" t="s">
        <v>139</v>
      </c>
      <c r="E59" s="7" t="s">
        <v>138</v>
      </c>
      <c r="F59" s="7"/>
      <c r="G59" s="8">
        <v>0.84375</v>
      </c>
      <c r="H59" s="6">
        <f t="shared" si="10"/>
        <v>1.21875</v>
      </c>
      <c r="I59" s="6">
        <f t="shared" si="6"/>
        <v>1.0104166666666667</v>
      </c>
      <c r="J59" s="6">
        <f t="shared" si="7"/>
        <v>0.88541666666666674</v>
      </c>
      <c r="K59" s="6">
        <f t="shared" si="8"/>
        <v>1.6770833333333333</v>
      </c>
      <c r="L59" s="6">
        <f t="shared" si="9"/>
        <v>1.5104166666666667</v>
      </c>
      <c r="M59" s="7">
        <v>30</v>
      </c>
      <c r="N59" s="7"/>
      <c r="O59" s="7"/>
      <c r="P59" s="7"/>
    </row>
    <row r="60" spans="1:16" ht="14" x14ac:dyDescent="0.15">
      <c r="A60" s="11" t="s">
        <v>191</v>
      </c>
      <c r="B60" s="11"/>
      <c r="C60" s="11"/>
      <c r="D60" s="12"/>
      <c r="E60" s="3" t="s">
        <v>28</v>
      </c>
      <c r="F60" s="3" t="s">
        <v>20</v>
      </c>
      <c r="G60" s="2">
        <v>0.89583333333333337</v>
      </c>
      <c r="H60" s="2">
        <f t="shared" si="10"/>
        <v>1.2708333333333335</v>
      </c>
      <c r="I60" s="2">
        <f t="shared" si="6"/>
        <v>1.0625000000000002</v>
      </c>
      <c r="J60" s="2">
        <f t="shared" si="7"/>
        <v>0.93750000000000022</v>
      </c>
      <c r="K60" s="2">
        <f t="shared" si="8"/>
        <v>1.7291666666666667</v>
      </c>
      <c r="L60" s="2">
        <f t="shared" si="9"/>
        <v>1.5625000000000002</v>
      </c>
      <c r="M60" s="3">
        <v>70</v>
      </c>
      <c r="N60" s="12" t="s">
        <v>10</v>
      </c>
      <c r="O60" s="3"/>
      <c r="P60" s="12"/>
    </row>
    <row r="61" spans="1:16" x14ac:dyDescent="0.15">
      <c r="A61" s="15" t="s">
        <v>228</v>
      </c>
      <c r="B61" s="15"/>
      <c r="C61" s="15"/>
      <c r="D61" s="7" t="s">
        <v>143</v>
      </c>
      <c r="E61" s="7" t="s">
        <v>142</v>
      </c>
      <c r="F61" s="7"/>
      <c r="G61" s="8">
        <v>0.89583333333333337</v>
      </c>
      <c r="H61" s="6">
        <f t="shared" si="10"/>
        <v>1.2708333333333335</v>
      </c>
      <c r="I61" s="6">
        <f t="shared" si="6"/>
        <v>1.0625000000000002</v>
      </c>
      <c r="J61" s="6">
        <f t="shared" si="7"/>
        <v>0.93750000000000022</v>
      </c>
      <c r="K61" s="6">
        <f t="shared" si="8"/>
        <v>1.7291666666666667</v>
      </c>
      <c r="L61" s="6">
        <f t="shared" si="9"/>
        <v>1.5625000000000002</v>
      </c>
      <c r="M61" s="7">
        <v>10</v>
      </c>
      <c r="N61" s="7"/>
      <c r="O61" s="7"/>
      <c r="P61" s="7"/>
    </row>
    <row r="62" spans="1:16" x14ac:dyDescent="0.15">
      <c r="A62" s="15" t="s">
        <v>227</v>
      </c>
      <c r="B62" s="15"/>
      <c r="C62" s="15"/>
      <c r="D62" s="7" t="s">
        <v>145</v>
      </c>
      <c r="E62" s="7" t="s">
        <v>144</v>
      </c>
      <c r="F62" s="7"/>
      <c r="G62" s="8">
        <v>0.90277777777777779</v>
      </c>
      <c r="H62" s="6">
        <f t="shared" si="10"/>
        <v>1.2777777777777777</v>
      </c>
      <c r="I62" s="6">
        <f t="shared" si="6"/>
        <v>1.0694444444444444</v>
      </c>
      <c r="J62" s="6">
        <f t="shared" si="7"/>
        <v>0.94444444444444442</v>
      </c>
      <c r="K62" s="6">
        <f t="shared" si="8"/>
        <v>1.7361111111111109</v>
      </c>
      <c r="L62" s="6">
        <f t="shared" si="9"/>
        <v>1.5694444444444444</v>
      </c>
      <c r="M62" s="7">
        <v>30</v>
      </c>
      <c r="N62" s="7"/>
      <c r="O62" s="7"/>
      <c r="P62" s="7"/>
    </row>
    <row r="63" spans="1:16" x14ac:dyDescent="0.15">
      <c r="A63" s="15" t="s">
        <v>226</v>
      </c>
      <c r="B63" s="15"/>
      <c r="C63" s="15"/>
      <c r="D63" s="7" t="s">
        <v>31</v>
      </c>
      <c r="E63" s="7" t="s">
        <v>147</v>
      </c>
      <c r="F63" s="7"/>
      <c r="G63" s="8">
        <v>0.92361111111111116</v>
      </c>
      <c r="H63" s="6">
        <f t="shared" si="10"/>
        <v>1.2986111111111112</v>
      </c>
      <c r="I63" s="6">
        <f t="shared" si="6"/>
        <v>1.0902777777777779</v>
      </c>
      <c r="J63" s="6">
        <f t="shared" si="7"/>
        <v>0.9652777777777779</v>
      </c>
      <c r="K63" s="6">
        <f t="shared" si="8"/>
        <v>1.7569444444444444</v>
      </c>
      <c r="L63" s="6">
        <f t="shared" si="9"/>
        <v>1.5902777777777779</v>
      </c>
      <c r="M63" s="7">
        <v>30</v>
      </c>
      <c r="N63" s="7"/>
      <c r="O63" s="7"/>
      <c r="P63" s="7"/>
    </row>
    <row r="64" spans="1:16" ht="14" x14ac:dyDescent="0.15">
      <c r="A64" s="13" t="s">
        <v>192</v>
      </c>
      <c r="B64" s="13"/>
      <c r="C64" s="13"/>
      <c r="D64" s="14"/>
      <c r="E64" s="5" t="s">
        <v>29</v>
      </c>
      <c r="F64" s="5" t="s">
        <v>30</v>
      </c>
      <c r="G64" s="2">
        <v>0.125</v>
      </c>
      <c r="H64" s="2">
        <f t="shared" si="10"/>
        <v>0.5</v>
      </c>
      <c r="I64" s="18" t="s">
        <v>258</v>
      </c>
      <c r="J64" s="18" t="s">
        <v>260</v>
      </c>
      <c r="K64" s="2">
        <f t="shared" si="8"/>
        <v>0.95833333333333326</v>
      </c>
      <c r="L64" s="2">
        <f t="shared" si="9"/>
        <v>0.79166666666666674</v>
      </c>
      <c r="M64" s="5">
        <v>90</v>
      </c>
      <c r="N64" s="14" t="s">
        <v>10</v>
      </c>
      <c r="O64" s="5" t="s">
        <v>31</v>
      </c>
      <c r="P64" s="14"/>
    </row>
    <row r="65" spans="1:16" ht="14" x14ac:dyDescent="0.15">
      <c r="A65" s="15" t="s">
        <v>225</v>
      </c>
      <c r="B65" s="15"/>
      <c r="C65" s="15"/>
      <c r="D65" s="7" t="s">
        <v>42</v>
      </c>
      <c r="E65" s="7" t="s">
        <v>41</v>
      </c>
      <c r="F65" s="7"/>
      <c r="G65" s="8">
        <v>0.125</v>
      </c>
      <c r="H65" s="6">
        <f t="shared" si="10"/>
        <v>0.5</v>
      </c>
      <c r="I65" s="19" t="s">
        <v>258</v>
      </c>
      <c r="J65" s="19" t="s">
        <v>260</v>
      </c>
      <c r="K65" s="6">
        <f t="shared" si="8"/>
        <v>0.95833333333333326</v>
      </c>
      <c r="L65" s="6">
        <f t="shared" si="9"/>
        <v>0.79166666666666674</v>
      </c>
      <c r="M65" s="7">
        <v>90</v>
      </c>
      <c r="N65" s="7"/>
      <c r="O65" s="7"/>
      <c r="P65" s="7"/>
    </row>
    <row r="66" spans="1:16" ht="14" x14ac:dyDescent="0.15">
      <c r="A66" s="11" t="s">
        <v>193</v>
      </c>
      <c r="B66" s="11"/>
      <c r="C66" s="11"/>
      <c r="D66" s="12"/>
      <c r="E66" s="3" t="s">
        <v>32</v>
      </c>
      <c r="F66" s="3" t="s">
        <v>30</v>
      </c>
      <c r="G66" s="2">
        <v>0.19791666666666666</v>
      </c>
      <c r="H66" s="2">
        <f t="shared" si="10"/>
        <v>0.57291666666666663</v>
      </c>
      <c r="I66" s="18" t="s">
        <v>262</v>
      </c>
      <c r="J66" s="18" t="s">
        <v>263</v>
      </c>
      <c r="K66" s="2">
        <f t="shared" si="8"/>
        <v>1.03125</v>
      </c>
      <c r="L66" s="2">
        <f t="shared" si="9"/>
        <v>0.86458333333333326</v>
      </c>
      <c r="M66" s="3">
        <v>60</v>
      </c>
      <c r="N66" s="12" t="s">
        <v>10</v>
      </c>
      <c r="O66" s="3"/>
      <c r="P66" s="12"/>
    </row>
    <row r="67" spans="1:16" ht="14" x14ac:dyDescent="0.15">
      <c r="A67" s="15" t="s">
        <v>224</v>
      </c>
      <c r="B67" s="15"/>
      <c r="C67" s="15"/>
      <c r="D67" s="7" t="s">
        <v>49</v>
      </c>
      <c r="E67" s="7" t="s">
        <v>48</v>
      </c>
      <c r="F67" s="7"/>
      <c r="G67" s="8">
        <v>0.19791666666666666</v>
      </c>
      <c r="H67" s="6">
        <f t="shared" si="10"/>
        <v>0.57291666666666663</v>
      </c>
      <c r="I67" s="19" t="s">
        <v>262</v>
      </c>
      <c r="J67" s="19" t="s">
        <v>263</v>
      </c>
      <c r="K67" s="6">
        <f t="shared" ref="K67:K86" si="11">H67+$K$2</f>
        <v>1.03125</v>
      </c>
      <c r="L67" s="6">
        <f t="shared" ref="L67:L86" si="12">H67+$L$2</f>
        <v>0.86458333333333326</v>
      </c>
      <c r="M67" s="7">
        <v>30</v>
      </c>
      <c r="N67" s="7"/>
      <c r="O67" s="7"/>
      <c r="P67" s="7"/>
    </row>
    <row r="68" spans="1:16" ht="14" x14ac:dyDescent="0.15">
      <c r="A68" s="15" t="s">
        <v>223</v>
      </c>
      <c r="B68" s="15"/>
      <c r="C68" s="15"/>
      <c r="D68" s="7" t="s">
        <v>52</v>
      </c>
      <c r="E68" s="7" t="s">
        <v>51</v>
      </c>
      <c r="F68" s="7"/>
      <c r="G68" s="8">
        <v>0.21875</v>
      </c>
      <c r="H68" s="6">
        <f t="shared" si="10"/>
        <v>0.59375</v>
      </c>
      <c r="I68" s="6">
        <f t="shared" ref="I68:I86" si="13">H68-$I$2</f>
        <v>0.38541666666666663</v>
      </c>
      <c r="J68" s="19" t="s">
        <v>264</v>
      </c>
      <c r="K68" s="6">
        <f t="shared" si="11"/>
        <v>1.0520833333333333</v>
      </c>
      <c r="L68" s="6">
        <f t="shared" si="12"/>
        <v>0.88541666666666674</v>
      </c>
      <c r="M68" s="7">
        <v>30</v>
      </c>
      <c r="N68" s="7"/>
      <c r="O68" s="7"/>
      <c r="P68" s="7"/>
    </row>
    <row r="69" spans="1:16" ht="14" x14ac:dyDescent="0.15">
      <c r="A69" s="13" t="s">
        <v>194</v>
      </c>
      <c r="B69" s="13"/>
      <c r="C69" s="13"/>
      <c r="D69" s="14"/>
      <c r="E69" s="5" t="s">
        <v>33</v>
      </c>
      <c r="F69" s="5" t="s">
        <v>30</v>
      </c>
      <c r="G69" s="4">
        <v>0.375</v>
      </c>
      <c r="H69" s="2">
        <f t="shared" si="10"/>
        <v>0.75</v>
      </c>
      <c r="I69" s="2">
        <f t="shared" si="13"/>
        <v>0.54166666666666663</v>
      </c>
      <c r="J69" s="2">
        <f t="shared" ref="J69:J86" si="14">H69-$J$2</f>
        <v>0.41666666666666669</v>
      </c>
      <c r="K69" s="2">
        <f t="shared" si="11"/>
        <v>1.2083333333333333</v>
      </c>
      <c r="L69" s="2">
        <f t="shared" si="12"/>
        <v>1.0416666666666667</v>
      </c>
      <c r="M69" s="5">
        <v>90</v>
      </c>
      <c r="N69" s="14" t="s">
        <v>10</v>
      </c>
      <c r="O69" s="5"/>
      <c r="P69" s="14"/>
    </row>
    <row r="70" spans="1:16" x14ac:dyDescent="0.15">
      <c r="A70" s="15" t="s">
        <v>222</v>
      </c>
      <c r="B70" s="15"/>
      <c r="C70" s="15"/>
      <c r="D70" s="7" t="s">
        <v>54</v>
      </c>
      <c r="E70" s="7" t="s">
        <v>53</v>
      </c>
      <c r="F70" s="7"/>
      <c r="G70" s="8">
        <v>0.375</v>
      </c>
      <c r="H70" s="6">
        <f t="shared" si="10"/>
        <v>0.75</v>
      </c>
      <c r="I70" s="6">
        <f t="shared" si="13"/>
        <v>0.54166666666666663</v>
      </c>
      <c r="J70" s="6">
        <f t="shared" si="14"/>
        <v>0.41666666666666669</v>
      </c>
      <c r="K70" s="6">
        <f t="shared" si="11"/>
        <v>1.2083333333333333</v>
      </c>
      <c r="L70" s="6">
        <f t="shared" si="12"/>
        <v>1.0416666666666667</v>
      </c>
      <c r="M70" s="7">
        <v>30</v>
      </c>
      <c r="N70" s="7"/>
      <c r="O70" s="7"/>
      <c r="P70" s="7"/>
    </row>
    <row r="71" spans="1:16" x14ac:dyDescent="0.15">
      <c r="A71" s="15" t="s">
        <v>221</v>
      </c>
      <c r="B71" s="15"/>
      <c r="C71" s="15"/>
      <c r="D71" s="7" t="s">
        <v>11</v>
      </c>
      <c r="E71" s="7" t="s">
        <v>59</v>
      </c>
      <c r="F71" s="7"/>
      <c r="G71" s="8">
        <v>0.39583333333333331</v>
      </c>
      <c r="H71" s="6">
        <f t="shared" si="10"/>
        <v>0.77083333333333326</v>
      </c>
      <c r="I71" s="6">
        <f t="shared" si="13"/>
        <v>0.56249999999999989</v>
      </c>
      <c r="J71" s="6">
        <f t="shared" si="14"/>
        <v>0.43749999999999994</v>
      </c>
      <c r="K71" s="6">
        <f t="shared" si="11"/>
        <v>1.2291666666666665</v>
      </c>
      <c r="L71" s="6">
        <f t="shared" si="12"/>
        <v>1.0625</v>
      </c>
      <c r="M71" s="7">
        <v>30</v>
      </c>
      <c r="N71" s="7"/>
      <c r="O71" s="7"/>
      <c r="P71" s="7"/>
    </row>
    <row r="72" spans="1:16" x14ac:dyDescent="0.15">
      <c r="A72" s="15" t="s">
        <v>220</v>
      </c>
      <c r="B72" s="15"/>
      <c r="C72" s="15"/>
      <c r="D72" s="7" t="s">
        <v>65</v>
      </c>
      <c r="E72" s="7" t="s">
        <v>64</v>
      </c>
      <c r="F72" s="7"/>
      <c r="G72" s="8">
        <v>0.41666666666666669</v>
      </c>
      <c r="H72" s="6">
        <f t="shared" si="10"/>
        <v>0.79166666666666674</v>
      </c>
      <c r="I72" s="6">
        <f t="shared" si="13"/>
        <v>0.58333333333333337</v>
      </c>
      <c r="J72" s="6">
        <f t="shared" si="14"/>
        <v>0.45833333333333343</v>
      </c>
      <c r="K72" s="6">
        <f t="shared" si="11"/>
        <v>1.25</v>
      </c>
      <c r="L72" s="6">
        <f t="shared" si="12"/>
        <v>1.0833333333333335</v>
      </c>
      <c r="M72" s="7">
        <v>30</v>
      </c>
      <c r="N72" s="7"/>
      <c r="O72" s="7"/>
      <c r="P72" s="7"/>
    </row>
    <row r="73" spans="1:16" ht="14" x14ac:dyDescent="0.15">
      <c r="A73" s="11" t="s">
        <v>195</v>
      </c>
      <c r="B73" s="11"/>
      <c r="C73" s="11"/>
      <c r="D73" s="12"/>
      <c r="E73" s="3" t="s">
        <v>34</v>
      </c>
      <c r="F73" s="3" t="s">
        <v>30</v>
      </c>
      <c r="G73" s="2">
        <v>0.44791666666666669</v>
      </c>
      <c r="H73" s="2">
        <f t="shared" si="10"/>
        <v>0.82291666666666674</v>
      </c>
      <c r="I73" s="2">
        <f t="shared" si="13"/>
        <v>0.61458333333333337</v>
      </c>
      <c r="J73" s="2">
        <f t="shared" si="14"/>
        <v>0.48958333333333343</v>
      </c>
      <c r="K73" s="2">
        <f t="shared" si="11"/>
        <v>1.28125</v>
      </c>
      <c r="L73" s="2">
        <f t="shared" si="12"/>
        <v>1.1145833333333335</v>
      </c>
      <c r="M73" s="3">
        <v>90</v>
      </c>
      <c r="N73" s="12" t="s">
        <v>10</v>
      </c>
      <c r="O73" s="3"/>
      <c r="P73" s="12"/>
    </row>
    <row r="74" spans="1:16" x14ac:dyDescent="0.15">
      <c r="A74" s="15" t="s">
        <v>219</v>
      </c>
      <c r="B74" s="15"/>
      <c r="C74" s="15"/>
      <c r="D74" s="7" t="s">
        <v>69</v>
      </c>
      <c r="E74" s="7" t="s">
        <v>68</v>
      </c>
      <c r="F74" s="7"/>
      <c r="G74" s="8">
        <v>0.44791666666666669</v>
      </c>
      <c r="H74" s="6">
        <f t="shared" si="10"/>
        <v>0.82291666666666674</v>
      </c>
      <c r="I74" s="6">
        <f t="shared" si="13"/>
        <v>0.61458333333333337</v>
      </c>
      <c r="J74" s="6">
        <f t="shared" si="14"/>
        <v>0.48958333333333343</v>
      </c>
      <c r="K74" s="6">
        <f t="shared" si="11"/>
        <v>1.28125</v>
      </c>
      <c r="L74" s="6">
        <f t="shared" si="12"/>
        <v>1.1145833333333335</v>
      </c>
      <c r="M74" s="7">
        <v>30</v>
      </c>
      <c r="N74" s="7"/>
      <c r="O74" s="7"/>
      <c r="P74" s="7"/>
    </row>
    <row r="75" spans="1:16" x14ac:dyDescent="0.15">
      <c r="A75" s="15" t="s">
        <v>218</v>
      </c>
      <c r="B75" s="15"/>
      <c r="C75" s="15"/>
      <c r="D75" s="7" t="s">
        <v>73</v>
      </c>
      <c r="E75" s="7" t="s">
        <v>72</v>
      </c>
      <c r="F75" s="7"/>
      <c r="G75" s="8">
        <v>0.46875</v>
      </c>
      <c r="H75" s="6">
        <f t="shared" si="10"/>
        <v>0.84375</v>
      </c>
      <c r="I75" s="6">
        <f t="shared" si="13"/>
        <v>0.63541666666666663</v>
      </c>
      <c r="J75" s="6">
        <f t="shared" si="14"/>
        <v>0.51041666666666674</v>
      </c>
      <c r="K75" s="6">
        <f t="shared" si="11"/>
        <v>1.3020833333333333</v>
      </c>
      <c r="L75" s="6">
        <f t="shared" si="12"/>
        <v>1.1354166666666667</v>
      </c>
      <c r="M75" s="7">
        <v>30</v>
      </c>
      <c r="N75" s="7"/>
      <c r="O75" s="7"/>
      <c r="P75" s="7"/>
    </row>
    <row r="76" spans="1:16" x14ac:dyDescent="0.15">
      <c r="A76" s="15" t="s">
        <v>217</v>
      </c>
      <c r="B76" s="15"/>
      <c r="C76" s="15"/>
      <c r="D76" s="7" t="s">
        <v>79</v>
      </c>
      <c r="E76" s="7" t="s">
        <v>78</v>
      </c>
      <c r="F76" s="7"/>
      <c r="G76" s="8">
        <v>0.48958333333333331</v>
      </c>
      <c r="H76" s="6">
        <f t="shared" si="10"/>
        <v>0.86458333333333326</v>
      </c>
      <c r="I76" s="6">
        <f t="shared" si="13"/>
        <v>0.65624999999999989</v>
      </c>
      <c r="J76" s="6">
        <f t="shared" si="14"/>
        <v>0.53125</v>
      </c>
      <c r="K76" s="6">
        <f t="shared" si="11"/>
        <v>1.3229166666666665</v>
      </c>
      <c r="L76" s="6">
        <f t="shared" si="12"/>
        <v>1.15625</v>
      </c>
      <c r="M76" s="7">
        <v>30</v>
      </c>
      <c r="N76" s="7"/>
      <c r="O76" s="7"/>
      <c r="P76" s="7"/>
    </row>
    <row r="77" spans="1:16" ht="14" x14ac:dyDescent="0.15">
      <c r="A77" s="13" t="s">
        <v>196</v>
      </c>
      <c r="B77" s="13"/>
      <c r="C77" s="13"/>
      <c r="D77" s="14"/>
      <c r="E77" s="5" t="s">
        <v>35</v>
      </c>
      <c r="F77" s="5" t="s">
        <v>30</v>
      </c>
      <c r="G77" s="4">
        <v>0.54166666666666663</v>
      </c>
      <c r="H77" s="2">
        <f t="shared" si="10"/>
        <v>0.91666666666666663</v>
      </c>
      <c r="I77" s="2">
        <f t="shared" si="13"/>
        <v>0.70833333333333326</v>
      </c>
      <c r="J77" s="2">
        <f t="shared" si="14"/>
        <v>0.58333333333333326</v>
      </c>
      <c r="K77" s="2">
        <f t="shared" si="11"/>
        <v>1.375</v>
      </c>
      <c r="L77" s="2">
        <f t="shared" si="12"/>
        <v>1.2083333333333333</v>
      </c>
      <c r="M77" s="5">
        <v>120</v>
      </c>
      <c r="N77" s="14" t="s">
        <v>10</v>
      </c>
      <c r="O77" s="5"/>
      <c r="P77" s="14"/>
    </row>
    <row r="78" spans="1:16" x14ac:dyDescent="0.15">
      <c r="A78" s="15" t="s">
        <v>216</v>
      </c>
      <c r="B78" s="15"/>
      <c r="C78" s="15"/>
      <c r="D78" s="7" t="s">
        <v>87</v>
      </c>
      <c r="E78" s="7" t="s">
        <v>86</v>
      </c>
      <c r="F78" s="7"/>
      <c r="G78" s="8">
        <v>0.54166666666666663</v>
      </c>
      <c r="H78" s="6">
        <f t="shared" si="10"/>
        <v>0.91666666666666663</v>
      </c>
      <c r="I78" s="6">
        <f t="shared" si="13"/>
        <v>0.70833333333333326</v>
      </c>
      <c r="J78" s="6">
        <f t="shared" si="14"/>
        <v>0.58333333333333326</v>
      </c>
      <c r="K78" s="6">
        <f t="shared" si="11"/>
        <v>1.375</v>
      </c>
      <c r="L78" s="6">
        <f t="shared" si="12"/>
        <v>1.2083333333333333</v>
      </c>
      <c r="M78" s="7">
        <v>60</v>
      </c>
      <c r="N78" s="7"/>
      <c r="O78" s="7"/>
      <c r="P78" s="7"/>
    </row>
    <row r="79" spans="1:16" x14ac:dyDescent="0.15">
      <c r="A79" s="15" t="s">
        <v>215</v>
      </c>
      <c r="B79" s="15"/>
      <c r="C79" s="15"/>
      <c r="D79" s="7" t="s">
        <v>93</v>
      </c>
      <c r="E79" s="7" t="s">
        <v>92</v>
      </c>
      <c r="F79" s="7"/>
      <c r="G79" s="8">
        <v>0.58333333333333337</v>
      </c>
      <c r="H79" s="6">
        <f t="shared" si="10"/>
        <v>0.95833333333333337</v>
      </c>
      <c r="I79" s="6">
        <f t="shared" si="13"/>
        <v>0.75</v>
      </c>
      <c r="J79" s="6">
        <f t="shared" si="14"/>
        <v>0.625</v>
      </c>
      <c r="K79" s="6">
        <f t="shared" si="11"/>
        <v>1.4166666666666667</v>
      </c>
      <c r="L79" s="6">
        <f t="shared" si="12"/>
        <v>1.25</v>
      </c>
      <c r="M79" s="7">
        <v>30</v>
      </c>
      <c r="N79" s="7"/>
      <c r="O79" s="7"/>
      <c r="P79" s="7"/>
    </row>
    <row r="80" spans="1:16" x14ac:dyDescent="0.15">
      <c r="A80" s="15" t="s">
        <v>214</v>
      </c>
      <c r="B80" s="15"/>
      <c r="C80" s="15"/>
      <c r="D80" s="7" t="s">
        <v>98</v>
      </c>
      <c r="E80" s="7" t="s">
        <v>97</v>
      </c>
      <c r="F80" s="7"/>
      <c r="G80" s="8">
        <v>0.60416666666666663</v>
      </c>
      <c r="H80" s="6">
        <f t="shared" si="10"/>
        <v>0.97916666666666663</v>
      </c>
      <c r="I80" s="6">
        <f t="shared" si="13"/>
        <v>0.77083333333333326</v>
      </c>
      <c r="J80" s="6">
        <f t="shared" si="14"/>
        <v>0.64583333333333326</v>
      </c>
      <c r="K80" s="6">
        <f t="shared" si="11"/>
        <v>1.4375</v>
      </c>
      <c r="L80" s="6">
        <f t="shared" si="12"/>
        <v>1.2708333333333333</v>
      </c>
      <c r="M80" s="7">
        <v>30</v>
      </c>
      <c r="N80" s="7"/>
      <c r="O80" s="7"/>
      <c r="P80" s="7"/>
    </row>
    <row r="81" spans="1:16" ht="14" x14ac:dyDescent="0.15">
      <c r="A81" s="11" t="s">
        <v>197</v>
      </c>
      <c r="B81" s="11"/>
      <c r="C81" s="11"/>
      <c r="D81" s="12"/>
      <c r="E81" s="3" t="s">
        <v>36</v>
      </c>
      <c r="F81" s="3" t="s">
        <v>30</v>
      </c>
      <c r="G81" s="2">
        <v>0.63541666666666663</v>
      </c>
      <c r="H81" s="2">
        <f t="shared" si="10"/>
        <v>1.0104166666666665</v>
      </c>
      <c r="I81" s="2">
        <f t="shared" si="13"/>
        <v>0.80208333333333315</v>
      </c>
      <c r="J81" s="2">
        <f t="shared" si="14"/>
        <v>0.67708333333333326</v>
      </c>
      <c r="K81" s="2">
        <f t="shared" si="11"/>
        <v>1.4687499999999998</v>
      </c>
      <c r="L81" s="2">
        <f t="shared" si="12"/>
        <v>1.3020833333333333</v>
      </c>
      <c r="M81" s="3">
        <v>120</v>
      </c>
      <c r="N81" s="12" t="s">
        <v>10</v>
      </c>
      <c r="O81" s="3"/>
      <c r="P81" s="12"/>
    </row>
    <row r="82" spans="1:16" x14ac:dyDescent="0.15">
      <c r="A82" s="15" t="s">
        <v>213</v>
      </c>
      <c r="B82" s="15"/>
      <c r="C82" s="15"/>
      <c r="D82" s="7" t="s">
        <v>104</v>
      </c>
      <c r="E82" s="7" t="s">
        <v>103</v>
      </c>
      <c r="F82" s="7"/>
      <c r="G82" s="8">
        <v>0.63541666666666663</v>
      </c>
      <c r="H82" s="6">
        <f t="shared" si="10"/>
        <v>1.0104166666666665</v>
      </c>
      <c r="I82" s="6">
        <f t="shared" si="13"/>
        <v>0.80208333333333315</v>
      </c>
      <c r="J82" s="6">
        <f t="shared" si="14"/>
        <v>0.67708333333333326</v>
      </c>
      <c r="K82" s="6">
        <f t="shared" si="11"/>
        <v>1.4687499999999998</v>
      </c>
      <c r="L82" s="6">
        <f t="shared" si="12"/>
        <v>1.3020833333333333</v>
      </c>
      <c r="M82" s="7">
        <v>30</v>
      </c>
      <c r="N82" s="7"/>
      <c r="O82" s="7"/>
      <c r="P82" s="7"/>
    </row>
    <row r="83" spans="1:16" x14ac:dyDescent="0.15">
      <c r="A83" s="15" t="s">
        <v>212</v>
      </c>
      <c r="B83" s="15"/>
      <c r="C83" s="15"/>
      <c r="D83" s="7" t="s">
        <v>110</v>
      </c>
      <c r="E83" s="7" t="s">
        <v>109</v>
      </c>
      <c r="F83" s="7"/>
      <c r="G83" s="8">
        <v>0.65625</v>
      </c>
      <c r="H83" s="6">
        <f t="shared" si="10"/>
        <v>1.03125</v>
      </c>
      <c r="I83" s="6">
        <f t="shared" si="13"/>
        <v>0.82291666666666663</v>
      </c>
      <c r="J83" s="6">
        <f t="shared" si="14"/>
        <v>0.69791666666666674</v>
      </c>
      <c r="K83" s="6">
        <f t="shared" si="11"/>
        <v>1.4895833333333333</v>
      </c>
      <c r="L83" s="6">
        <f t="shared" si="12"/>
        <v>1.3229166666666667</v>
      </c>
      <c r="M83" s="7">
        <v>30</v>
      </c>
      <c r="N83" s="7"/>
      <c r="O83" s="7"/>
      <c r="P83" s="7"/>
    </row>
    <row r="84" spans="1:16" x14ac:dyDescent="0.15">
      <c r="A84" s="15" t="s">
        <v>211</v>
      </c>
      <c r="B84" s="15"/>
      <c r="C84" s="15"/>
      <c r="D84" s="7" t="s">
        <v>116</v>
      </c>
      <c r="E84" s="7" t="s">
        <v>115</v>
      </c>
      <c r="F84" s="7"/>
      <c r="G84" s="8">
        <v>0.67708333333333337</v>
      </c>
      <c r="H84" s="6">
        <f t="shared" si="10"/>
        <v>1.0520833333333335</v>
      </c>
      <c r="I84" s="6">
        <f t="shared" si="13"/>
        <v>0.84375000000000011</v>
      </c>
      <c r="J84" s="6">
        <f t="shared" si="14"/>
        <v>0.71875000000000022</v>
      </c>
      <c r="K84" s="6">
        <f t="shared" si="11"/>
        <v>1.5104166666666667</v>
      </c>
      <c r="L84" s="6">
        <f t="shared" si="12"/>
        <v>1.3437500000000002</v>
      </c>
      <c r="M84" s="7">
        <v>30</v>
      </c>
      <c r="N84" s="7"/>
      <c r="O84" s="7"/>
      <c r="P84" s="7"/>
    </row>
    <row r="85" spans="1:16" x14ac:dyDescent="0.15">
      <c r="A85" s="15" t="s">
        <v>210</v>
      </c>
      <c r="B85" s="15"/>
      <c r="C85" s="15"/>
      <c r="D85" s="7" t="s">
        <v>122</v>
      </c>
      <c r="E85" s="7" t="s">
        <v>121</v>
      </c>
      <c r="F85" s="7"/>
      <c r="G85" s="8">
        <v>0.69791666666666663</v>
      </c>
      <c r="H85" s="6">
        <f t="shared" si="10"/>
        <v>1.0729166666666665</v>
      </c>
      <c r="I85" s="6">
        <f t="shared" si="13"/>
        <v>0.86458333333333315</v>
      </c>
      <c r="J85" s="6">
        <f t="shared" si="14"/>
        <v>0.73958333333333326</v>
      </c>
      <c r="K85" s="6">
        <f t="shared" si="11"/>
        <v>1.5312499999999998</v>
      </c>
      <c r="L85" s="6">
        <f t="shared" si="12"/>
        <v>1.3645833333333333</v>
      </c>
      <c r="M85" s="7">
        <v>30</v>
      </c>
      <c r="N85" s="7"/>
      <c r="O85" s="7"/>
      <c r="P85" s="7"/>
    </row>
    <row r="86" spans="1:16" ht="14" x14ac:dyDescent="0.15">
      <c r="A86" s="14"/>
      <c r="B86" s="14"/>
      <c r="C86" s="14"/>
      <c r="D86" s="14"/>
      <c r="E86" s="5" t="s">
        <v>37</v>
      </c>
      <c r="F86" s="5" t="s">
        <v>30</v>
      </c>
      <c r="G86" s="4">
        <v>0.71875</v>
      </c>
      <c r="H86" s="2">
        <f t="shared" si="10"/>
        <v>1.09375</v>
      </c>
      <c r="I86" s="2">
        <f t="shared" si="13"/>
        <v>0.88541666666666663</v>
      </c>
      <c r="J86" s="2">
        <f t="shared" si="14"/>
        <v>0.76041666666666674</v>
      </c>
      <c r="K86" s="2">
        <f t="shared" si="11"/>
        <v>1.5520833333333333</v>
      </c>
      <c r="L86" s="2">
        <f t="shared" si="12"/>
        <v>1.3854166666666667</v>
      </c>
      <c r="M86" s="5">
        <v>15</v>
      </c>
      <c r="N86" s="14" t="s">
        <v>38</v>
      </c>
      <c r="O86" s="5"/>
      <c r="P86" s="1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1"/>
  <sheetViews>
    <sheetView zoomScale="90" zoomScaleNormal="90" workbookViewId="0">
      <selection activeCell="E44" sqref="E44"/>
    </sheetView>
  </sheetViews>
  <sheetFormatPr baseColWidth="10" defaultColWidth="11.5" defaultRowHeight="13" x14ac:dyDescent="0.15"/>
  <cols>
    <col min="1" max="1" width="19.1640625" customWidth="1"/>
    <col min="2" max="2" width="27.5" customWidth="1"/>
    <col min="3" max="3" width="25.5" customWidth="1"/>
    <col min="4" max="4" width="56.83203125" customWidth="1"/>
    <col min="5" max="5" width="69.83203125" bestFit="1" customWidth="1"/>
    <col min="6" max="6" width="32.83203125" customWidth="1"/>
  </cols>
  <sheetData>
    <row r="1" spans="1:11" s="27" customFormat="1" ht="14" x14ac:dyDescent="0.15">
      <c r="A1" s="28" t="s">
        <v>274</v>
      </c>
      <c r="B1" s="28" t="s">
        <v>275</v>
      </c>
      <c r="C1" s="28" t="s">
        <v>276</v>
      </c>
      <c r="D1" s="28" t="s">
        <v>277</v>
      </c>
      <c r="E1" s="29" t="s">
        <v>278</v>
      </c>
      <c r="F1" s="28" t="s">
        <v>370</v>
      </c>
      <c r="G1" s="28"/>
      <c r="H1" s="28"/>
      <c r="I1" s="28"/>
      <c r="J1" s="28"/>
      <c r="K1" s="28"/>
    </row>
    <row r="2" spans="1:11" ht="14" x14ac:dyDescent="0.15">
      <c r="A2" s="30">
        <v>45008.507060185184</v>
      </c>
      <c r="B2" s="31" t="s">
        <v>279</v>
      </c>
      <c r="C2" s="31" t="s">
        <v>280</v>
      </c>
      <c r="D2" s="31" t="s">
        <v>159</v>
      </c>
      <c r="E2" s="31" t="s">
        <v>11</v>
      </c>
      <c r="F2" s="31"/>
      <c r="G2" s="31"/>
      <c r="H2" s="31"/>
      <c r="I2" s="31"/>
      <c r="J2" s="31"/>
      <c r="K2" s="31"/>
    </row>
    <row r="3" spans="1:11" ht="14" x14ac:dyDescent="0.15">
      <c r="A3" s="30">
        <v>45008.600162037037</v>
      </c>
      <c r="B3" s="31" t="s">
        <v>281</v>
      </c>
      <c r="C3" s="31" t="s">
        <v>282</v>
      </c>
      <c r="D3" s="31" t="s">
        <v>167</v>
      </c>
      <c r="E3" s="31" t="s">
        <v>283</v>
      </c>
      <c r="F3" s="31" t="s">
        <v>371</v>
      </c>
      <c r="G3" s="31"/>
      <c r="H3" s="31"/>
      <c r="I3" s="31"/>
      <c r="J3" s="31"/>
      <c r="K3" s="31"/>
    </row>
    <row r="4" spans="1:11" ht="14" x14ac:dyDescent="0.15">
      <c r="A4" s="30">
        <v>45008.616238425922</v>
      </c>
      <c r="B4" s="31" t="s">
        <v>281</v>
      </c>
      <c r="C4" s="31" t="s">
        <v>282</v>
      </c>
      <c r="D4" s="31" t="s">
        <v>284</v>
      </c>
      <c r="E4" s="56" t="s">
        <v>285</v>
      </c>
      <c r="F4" s="31" t="s">
        <v>373</v>
      </c>
      <c r="G4" s="31"/>
      <c r="H4" s="31"/>
      <c r="I4" s="31"/>
      <c r="J4" s="31"/>
      <c r="K4" s="31"/>
    </row>
    <row r="5" spans="1:11" ht="14" x14ac:dyDescent="0.15">
      <c r="A5" s="30">
        <v>45008.647187499999</v>
      </c>
      <c r="B5" s="31" t="s">
        <v>279</v>
      </c>
      <c r="C5" s="31" t="s">
        <v>286</v>
      </c>
      <c r="D5" s="31" t="s">
        <v>168</v>
      </c>
      <c r="E5" s="31" t="s">
        <v>31</v>
      </c>
      <c r="F5" s="31"/>
      <c r="G5" s="31"/>
      <c r="H5" s="31"/>
      <c r="I5" s="31"/>
      <c r="J5" s="31"/>
      <c r="K5" s="31"/>
    </row>
    <row r="6" spans="1:11" ht="14" x14ac:dyDescent="0.15">
      <c r="A6" s="30">
        <v>45008.943368055552</v>
      </c>
      <c r="B6" s="31" t="s">
        <v>281</v>
      </c>
      <c r="C6" s="31" t="s">
        <v>282</v>
      </c>
      <c r="D6" s="31" t="s">
        <v>287</v>
      </c>
      <c r="E6" s="31" t="s">
        <v>288</v>
      </c>
      <c r="F6" s="31" t="s">
        <v>165</v>
      </c>
      <c r="G6" s="31"/>
      <c r="H6" s="31"/>
      <c r="I6" s="31"/>
      <c r="J6" s="31"/>
      <c r="K6" s="31"/>
    </row>
    <row r="7" spans="1:11" ht="14" x14ac:dyDescent="0.15">
      <c r="A7" s="30">
        <v>45009.027395833335</v>
      </c>
      <c r="B7" s="31" t="s">
        <v>279</v>
      </c>
      <c r="C7" s="31" t="s">
        <v>289</v>
      </c>
      <c r="D7" s="31" t="s">
        <v>290</v>
      </c>
      <c r="E7" s="31" t="s">
        <v>291</v>
      </c>
      <c r="F7" s="31"/>
      <c r="G7" s="31"/>
      <c r="H7" s="31"/>
      <c r="I7" s="31"/>
      <c r="J7" s="31"/>
      <c r="K7" s="31"/>
    </row>
    <row r="8" spans="1:11" ht="14" x14ac:dyDescent="0.15">
      <c r="A8" s="30">
        <v>45009.069386574076</v>
      </c>
      <c r="B8" s="31" t="s">
        <v>281</v>
      </c>
      <c r="C8" s="31" t="s">
        <v>282</v>
      </c>
      <c r="D8" s="31" t="s">
        <v>292</v>
      </c>
      <c r="E8" s="58" t="s">
        <v>293</v>
      </c>
      <c r="F8" s="31" t="s">
        <v>372</v>
      </c>
      <c r="G8" s="31"/>
      <c r="H8" s="31"/>
      <c r="I8" s="31"/>
      <c r="J8" s="31"/>
      <c r="K8" s="31"/>
    </row>
    <row r="9" spans="1:11" ht="14" x14ac:dyDescent="0.15">
      <c r="A9" s="30">
        <v>45009.5000462963</v>
      </c>
      <c r="B9" s="31" t="s">
        <v>281</v>
      </c>
      <c r="C9" s="31" t="s">
        <v>282</v>
      </c>
      <c r="D9" s="31" t="s">
        <v>294</v>
      </c>
      <c r="E9" s="56" t="s">
        <v>295</v>
      </c>
      <c r="F9" s="31" t="s">
        <v>373</v>
      </c>
      <c r="G9" s="31"/>
      <c r="H9" s="31"/>
      <c r="I9" s="31"/>
      <c r="J9" s="31"/>
      <c r="K9" s="31"/>
    </row>
    <row r="10" spans="1:11" ht="14" x14ac:dyDescent="0.15">
      <c r="A10" s="30">
        <v>45010.05064814815</v>
      </c>
      <c r="B10" s="31" t="s">
        <v>279</v>
      </c>
      <c r="C10" s="31" t="s">
        <v>286</v>
      </c>
      <c r="D10" s="31" t="s">
        <v>156</v>
      </c>
      <c r="E10" s="31" t="s">
        <v>296</v>
      </c>
      <c r="F10" s="31"/>
      <c r="G10" s="31"/>
      <c r="H10" s="31"/>
      <c r="I10" s="31"/>
      <c r="J10" s="31"/>
      <c r="K10" s="31"/>
    </row>
    <row r="11" spans="1:11" ht="14" x14ac:dyDescent="0.15">
      <c r="A11" s="30">
        <v>45012.071736111109</v>
      </c>
      <c r="B11" s="31" t="s">
        <v>281</v>
      </c>
      <c r="C11" s="31" t="s">
        <v>286</v>
      </c>
      <c r="D11" s="31" t="s">
        <v>297</v>
      </c>
      <c r="E11" s="31" t="s">
        <v>298</v>
      </c>
      <c r="F11" s="31" t="s">
        <v>371</v>
      </c>
      <c r="G11" s="31"/>
      <c r="H11" s="31"/>
      <c r="I11" s="31"/>
      <c r="J11" s="31"/>
      <c r="K11" s="31"/>
    </row>
    <row r="12" spans="1:11" ht="14" x14ac:dyDescent="0.15">
      <c r="A12" s="30">
        <v>45012.11550925926</v>
      </c>
      <c r="B12" s="31" t="s">
        <v>279</v>
      </c>
      <c r="C12" s="31" t="s">
        <v>282</v>
      </c>
      <c r="D12" s="31" t="s">
        <v>154</v>
      </c>
      <c r="E12" s="31" t="s">
        <v>45</v>
      </c>
      <c r="F12" s="31"/>
      <c r="G12" s="31"/>
      <c r="H12" s="31"/>
      <c r="I12" s="31"/>
      <c r="J12" s="31"/>
      <c r="K12" s="31"/>
    </row>
    <row r="13" spans="1:11" ht="14" x14ac:dyDescent="0.15">
      <c r="A13" s="30">
        <v>45012.730590277781</v>
      </c>
      <c r="B13" s="31" t="s">
        <v>281</v>
      </c>
      <c r="C13" s="31" t="s">
        <v>282</v>
      </c>
      <c r="D13" s="31" t="s">
        <v>169</v>
      </c>
      <c r="E13" s="56" t="s">
        <v>299</v>
      </c>
      <c r="F13" s="31" t="s">
        <v>373</v>
      </c>
      <c r="G13" s="31"/>
      <c r="H13" s="31"/>
      <c r="I13" s="31"/>
      <c r="J13" s="31"/>
      <c r="K13" s="31"/>
    </row>
    <row r="14" spans="1:11" ht="14" x14ac:dyDescent="0.15">
      <c r="A14" s="30">
        <v>45014.475231481483</v>
      </c>
      <c r="B14" s="31" t="s">
        <v>281</v>
      </c>
      <c r="C14" s="31" t="s">
        <v>289</v>
      </c>
      <c r="D14" s="31" t="s">
        <v>300</v>
      </c>
      <c r="E14" s="58" t="s">
        <v>301</v>
      </c>
      <c r="F14" s="31" t="s">
        <v>373</v>
      </c>
      <c r="G14" s="31"/>
      <c r="H14" s="31"/>
      <c r="I14" s="31"/>
      <c r="J14" s="31"/>
      <c r="K14" s="31"/>
    </row>
    <row r="15" spans="1:11" ht="14" x14ac:dyDescent="0.15">
      <c r="A15" s="30">
        <v>45016.541377314818</v>
      </c>
      <c r="B15" s="31" t="s">
        <v>281</v>
      </c>
      <c r="C15" s="31" t="s">
        <v>282</v>
      </c>
      <c r="D15" s="31" t="s">
        <v>302</v>
      </c>
      <c r="E15" s="56" t="s">
        <v>303</v>
      </c>
      <c r="F15" s="31" t="s">
        <v>373</v>
      </c>
      <c r="G15" s="31"/>
      <c r="H15" s="31"/>
      <c r="I15" s="31"/>
      <c r="J15" s="31"/>
      <c r="K15" s="31"/>
    </row>
    <row r="16" spans="1:11" ht="14" x14ac:dyDescent="0.15">
      <c r="A16" s="30">
        <v>45016.844375000001</v>
      </c>
      <c r="B16" s="31" t="s">
        <v>281</v>
      </c>
      <c r="C16" s="31" t="s">
        <v>282</v>
      </c>
      <c r="D16" s="31" t="s">
        <v>304</v>
      </c>
      <c r="E16" s="31" t="s">
        <v>305</v>
      </c>
      <c r="F16" s="31" t="s">
        <v>374</v>
      </c>
      <c r="G16" s="31"/>
      <c r="H16" s="31"/>
      <c r="I16" s="31"/>
      <c r="J16" s="31"/>
      <c r="K16" s="31"/>
    </row>
    <row r="17" spans="1:11" ht="14" x14ac:dyDescent="0.15">
      <c r="A17" s="30">
        <v>45017.265208333331</v>
      </c>
      <c r="B17" s="31" t="s">
        <v>281</v>
      </c>
      <c r="C17" s="31" t="s">
        <v>282</v>
      </c>
      <c r="D17" s="31" t="s">
        <v>155</v>
      </c>
      <c r="E17" s="58" t="s">
        <v>47</v>
      </c>
      <c r="F17" s="31" t="s">
        <v>375</v>
      </c>
      <c r="G17" s="31"/>
      <c r="H17" s="31"/>
      <c r="I17" s="31"/>
      <c r="J17" s="31"/>
      <c r="K17" s="31"/>
    </row>
    <row r="18" spans="1:11" ht="14" x14ac:dyDescent="0.15">
      <c r="A18" s="30">
        <v>45019.601018518515</v>
      </c>
      <c r="B18" s="31" t="s">
        <v>279</v>
      </c>
      <c r="C18" s="31" t="s">
        <v>282</v>
      </c>
      <c r="D18" s="31" t="s">
        <v>158</v>
      </c>
      <c r="E18" s="31" t="s">
        <v>61</v>
      </c>
      <c r="F18" s="31"/>
      <c r="G18" s="31"/>
      <c r="H18" s="31"/>
      <c r="I18" s="31"/>
      <c r="J18" s="31"/>
      <c r="K18" s="31"/>
    </row>
    <row r="19" spans="1:11" ht="14" x14ac:dyDescent="0.15">
      <c r="A19" s="30">
        <v>45019.603171296294</v>
      </c>
      <c r="B19" s="31" t="s">
        <v>281</v>
      </c>
      <c r="C19" s="31" t="s">
        <v>282</v>
      </c>
      <c r="D19" s="31" t="s">
        <v>160</v>
      </c>
      <c r="E19" s="56" t="s">
        <v>71</v>
      </c>
      <c r="F19" s="31" t="s">
        <v>373</v>
      </c>
      <c r="G19" s="31"/>
      <c r="H19" s="31"/>
      <c r="I19" s="31"/>
      <c r="J19" s="31"/>
      <c r="K19" s="31"/>
    </row>
    <row r="20" spans="1:11" ht="14" x14ac:dyDescent="0.15">
      <c r="A20" s="30">
        <v>45019.605798611112</v>
      </c>
      <c r="B20" s="31" t="s">
        <v>279</v>
      </c>
      <c r="C20" s="31" t="s">
        <v>282</v>
      </c>
      <c r="D20" s="31" t="s">
        <v>158</v>
      </c>
      <c r="E20" s="31" t="s">
        <v>61</v>
      </c>
      <c r="F20" s="31"/>
      <c r="G20" s="31"/>
      <c r="H20" s="31"/>
      <c r="I20" s="31"/>
      <c r="J20" s="31"/>
      <c r="K20" s="31"/>
    </row>
    <row r="21" spans="1:11" ht="14" x14ac:dyDescent="0.15">
      <c r="A21" s="30">
        <v>45019.633101851854</v>
      </c>
      <c r="B21" s="31" t="s">
        <v>281</v>
      </c>
      <c r="C21" s="31" t="s">
        <v>306</v>
      </c>
      <c r="D21" s="31" t="s">
        <v>307</v>
      </c>
      <c r="E21" s="56" t="s">
        <v>308</v>
      </c>
      <c r="F21" s="31" t="s">
        <v>373</v>
      </c>
      <c r="G21" s="31"/>
      <c r="H21" s="31"/>
      <c r="I21" s="31"/>
      <c r="J21" s="31"/>
      <c r="K21" s="31"/>
    </row>
    <row r="22" spans="1:11" ht="14" x14ac:dyDescent="0.15">
      <c r="A22" s="30">
        <v>45019.785243055558</v>
      </c>
      <c r="B22" s="31" t="s">
        <v>281</v>
      </c>
      <c r="C22" s="31" t="s">
        <v>282</v>
      </c>
      <c r="D22" s="31" t="s">
        <v>309</v>
      </c>
      <c r="E22" s="56" t="s">
        <v>310</v>
      </c>
      <c r="F22" s="31" t="s">
        <v>373</v>
      </c>
      <c r="G22" s="31"/>
      <c r="H22" s="31"/>
      <c r="I22" s="31"/>
      <c r="J22" s="31"/>
      <c r="K22" s="31"/>
    </row>
    <row r="23" spans="1:11" ht="14" x14ac:dyDescent="0.15">
      <c r="A23" s="30">
        <v>45020.371215277781</v>
      </c>
      <c r="B23" s="31" t="s">
        <v>279</v>
      </c>
      <c r="C23" s="31" t="s">
        <v>282</v>
      </c>
      <c r="D23" s="31" t="s">
        <v>311</v>
      </c>
      <c r="E23" s="31" t="s">
        <v>312</v>
      </c>
      <c r="F23" s="31"/>
      <c r="G23" s="31"/>
      <c r="H23" s="31"/>
      <c r="I23" s="31"/>
      <c r="J23" s="31"/>
      <c r="K23" s="31"/>
    </row>
    <row r="24" spans="1:11" ht="14" x14ac:dyDescent="0.15">
      <c r="A24" s="30">
        <v>45020.465115740742</v>
      </c>
      <c r="B24" s="31" t="s">
        <v>279</v>
      </c>
      <c r="C24" s="31" t="s">
        <v>282</v>
      </c>
      <c r="D24" s="31" t="s">
        <v>157</v>
      </c>
      <c r="E24" s="31" t="s">
        <v>54</v>
      </c>
      <c r="F24" s="31"/>
      <c r="G24" s="31"/>
      <c r="H24" s="31"/>
      <c r="I24" s="31"/>
      <c r="J24" s="31"/>
      <c r="K24" s="31"/>
    </row>
    <row r="25" spans="1:11" ht="14" x14ac:dyDescent="0.15">
      <c r="A25" s="30">
        <v>45021.420856481483</v>
      </c>
      <c r="B25" s="31" t="s">
        <v>281</v>
      </c>
      <c r="C25" s="31" t="s">
        <v>282</v>
      </c>
      <c r="D25" s="31" t="s">
        <v>313</v>
      </c>
      <c r="E25" s="31" t="s">
        <v>314</v>
      </c>
      <c r="F25" s="31" t="s">
        <v>163</v>
      </c>
      <c r="G25" s="31"/>
      <c r="H25" s="31"/>
      <c r="I25" s="31"/>
      <c r="J25" s="31"/>
      <c r="K25" s="31"/>
    </row>
    <row r="26" spans="1:11" ht="14" x14ac:dyDescent="0.15">
      <c r="A26" s="30">
        <v>45022.081574074073</v>
      </c>
      <c r="B26" s="31" t="s">
        <v>279</v>
      </c>
      <c r="C26" s="31" t="s">
        <v>282</v>
      </c>
      <c r="D26" s="31" t="s">
        <v>315</v>
      </c>
      <c r="E26" s="31" t="s">
        <v>316</v>
      </c>
      <c r="F26" s="31" t="s">
        <v>317</v>
      </c>
      <c r="G26" s="31"/>
      <c r="H26" s="31"/>
      <c r="I26" s="31"/>
      <c r="J26" s="31"/>
      <c r="K26" s="31"/>
    </row>
    <row r="27" spans="1:11" ht="14" x14ac:dyDescent="0.15">
      <c r="A27" s="30">
        <v>45023.414965277778</v>
      </c>
      <c r="B27" s="31" t="s">
        <v>281</v>
      </c>
      <c r="C27" s="31" t="s">
        <v>282</v>
      </c>
      <c r="D27" s="31" t="s">
        <v>164</v>
      </c>
      <c r="E27" s="31" t="s">
        <v>318</v>
      </c>
      <c r="F27" s="31" t="s">
        <v>163</v>
      </c>
      <c r="G27" s="31"/>
      <c r="H27" s="31"/>
      <c r="I27" s="31"/>
      <c r="J27" s="31"/>
      <c r="K27" s="31"/>
    </row>
    <row r="28" spans="1:11" ht="14" x14ac:dyDescent="0.15">
      <c r="A28" s="30">
        <v>45029.09097222222</v>
      </c>
      <c r="B28" s="31" t="s">
        <v>281</v>
      </c>
      <c r="C28" s="31" t="s">
        <v>282</v>
      </c>
      <c r="D28" s="31" t="s">
        <v>319</v>
      </c>
      <c r="E28" s="58" t="s">
        <v>320</v>
      </c>
      <c r="F28" s="31" t="s">
        <v>376</v>
      </c>
      <c r="G28" s="31"/>
      <c r="H28" s="31"/>
      <c r="I28" s="31"/>
      <c r="J28" s="31"/>
      <c r="K28" s="31"/>
    </row>
    <row r="29" spans="1:11" ht="14" x14ac:dyDescent="0.15">
      <c r="A29" s="30">
        <v>45029.461053240739</v>
      </c>
      <c r="B29" s="31" t="s">
        <v>281</v>
      </c>
      <c r="C29" s="31" t="s">
        <v>289</v>
      </c>
      <c r="D29" s="31" t="s">
        <v>166</v>
      </c>
      <c r="E29" s="58" t="s">
        <v>321</v>
      </c>
      <c r="F29" s="31" t="s">
        <v>377</v>
      </c>
      <c r="G29" s="31"/>
      <c r="H29" s="31"/>
      <c r="I29" s="31"/>
      <c r="J29" s="31"/>
      <c r="K29" s="31"/>
    </row>
    <row r="30" spans="1:11" ht="14" x14ac:dyDescent="0.15">
      <c r="A30" s="30">
        <v>45029.472314814811</v>
      </c>
      <c r="B30" s="31" t="s">
        <v>279</v>
      </c>
      <c r="C30" s="31" t="s">
        <v>289</v>
      </c>
      <c r="D30" s="31" t="s">
        <v>322</v>
      </c>
      <c r="E30" s="31" t="s">
        <v>323</v>
      </c>
      <c r="F30" s="31"/>
      <c r="G30" s="31"/>
      <c r="H30" s="31"/>
      <c r="I30" s="31"/>
      <c r="J30" s="31"/>
      <c r="K30" s="31"/>
    </row>
    <row r="31" spans="1:11" ht="14" x14ac:dyDescent="0.15">
      <c r="A31" s="30">
        <v>45030.012233796297</v>
      </c>
      <c r="B31" s="31" t="s">
        <v>281</v>
      </c>
      <c r="C31" s="31" t="s">
        <v>282</v>
      </c>
      <c r="D31" s="31" t="s">
        <v>324</v>
      </c>
      <c r="E31" s="31" t="s">
        <v>325</v>
      </c>
      <c r="F31" s="31" t="s">
        <v>161</v>
      </c>
      <c r="G31" s="31"/>
      <c r="H31" s="31"/>
      <c r="I31" s="31"/>
      <c r="J31" s="31"/>
      <c r="K31" s="31"/>
    </row>
    <row r="32" spans="1:11" ht="14" x14ac:dyDescent="0.15">
      <c r="A32" s="30">
        <v>45030.05777777778</v>
      </c>
      <c r="B32" s="31" t="s">
        <v>279</v>
      </c>
      <c r="C32" s="31" t="s">
        <v>282</v>
      </c>
      <c r="D32" s="31" t="s">
        <v>155</v>
      </c>
      <c r="E32" s="31" t="s">
        <v>47</v>
      </c>
      <c r="F32" s="31"/>
      <c r="G32" s="31"/>
      <c r="H32" s="31"/>
      <c r="I32" s="31"/>
      <c r="J32" s="31"/>
      <c r="K32" s="31"/>
    </row>
    <row r="33" spans="1:11" ht="14" x14ac:dyDescent="0.15">
      <c r="A33" s="30">
        <v>45046.082905092589</v>
      </c>
      <c r="B33" s="31" t="s">
        <v>279</v>
      </c>
      <c r="C33" s="31" t="s">
        <v>282</v>
      </c>
      <c r="D33" s="31" t="s">
        <v>319</v>
      </c>
      <c r="E33" s="31" t="s">
        <v>320</v>
      </c>
      <c r="F33" s="31"/>
      <c r="G33" s="31"/>
      <c r="H33" s="31"/>
      <c r="I33" s="31"/>
      <c r="J33" s="31"/>
      <c r="K33" s="31"/>
    </row>
    <row r="34" spans="1:11" ht="14" x14ac:dyDescent="0.15">
      <c r="A34" s="30">
        <v>45048.74931712963</v>
      </c>
      <c r="B34" s="31" t="s">
        <v>281</v>
      </c>
      <c r="C34" s="31" t="s">
        <v>282</v>
      </c>
      <c r="D34" s="31" t="s">
        <v>169</v>
      </c>
      <c r="E34" s="31" t="s">
        <v>299</v>
      </c>
      <c r="F34" s="31" t="s">
        <v>378</v>
      </c>
      <c r="G34" s="31"/>
      <c r="H34" s="31"/>
      <c r="I34" s="31"/>
      <c r="J34" s="31"/>
      <c r="K34" s="31"/>
    </row>
    <row r="35" spans="1:11" ht="14" x14ac:dyDescent="0.15">
      <c r="A35" s="30">
        <v>45065.517094907409</v>
      </c>
      <c r="B35" s="31" t="s">
        <v>281</v>
      </c>
      <c r="C35" s="31" t="s">
        <v>282</v>
      </c>
      <c r="D35" s="31" t="s">
        <v>294</v>
      </c>
      <c r="E35" s="56" t="s">
        <v>295</v>
      </c>
      <c r="F35" s="31" t="s">
        <v>373</v>
      </c>
      <c r="G35" s="31"/>
      <c r="H35" s="31"/>
      <c r="I35" s="31"/>
      <c r="J35" s="31"/>
      <c r="K35" s="31"/>
    </row>
    <row r="36" spans="1:11" ht="14" x14ac:dyDescent="0.15">
      <c r="A36" s="30">
        <v>45065.586145833331</v>
      </c>
      <c r="B36" s="31" t="s">
        <v>279</v>
      </c>
      <c r="C36" s="31" t="s">
        <v>282</v>
      </c>
      <c r="D36" s="31" t="s">
        <v>154</v>
      </c>
      <c r="E36" s="31" t="s">
        <v>45</v>
      </c>
      <c r="F36" s="31"/>
      <c r="G36" s="31"/>
      <c r="H36" s="31"/>
      <c r="I36" s="31"/>
      <c r="J36" s="31"/>
      <c r="K36" s="31"/>
    </row>
    <row r="37" spans="1:11" ht="14" x14ac:dyDescent="0.15">
      <c r="A37" s="30">
        <v>45065.736944444441</v>
      </c>
      <c r="B37" s="31" t="s">
        <v>281</v>
      </c>
      <c r="C37" s="31" t="s">
        <v>289</v>
      </c>
      <c r="D37" s="31" t="s">
        <v>300</v>
      </c>
      <c r="E37" s="58" t="s">
        <v>301</v>
      </c>
      <c r="F37" s="31" t="s">
        <v>373</v>
      </c>
      <c r="G37" s="31"/>
      <c r="H37" s="31"/>
      <c r="I37" s="31"/>
      <c r="J37" s="31"/>
      <c r="K37" s="31"/>
    </row>
    <row r="38" spans="1:11" ht="14" x14ac:dyDescent="0.15">
      <c r="A38" s="30">
        <v>45069.535925925928</v>
      </c>
      <c r="B38" s="31" t="s">
        <v>281</v>
      </c>
      <c r="C38" s="31" t="s">
        <v>306</v>
      </c>
      <c r="D38" s="31" t="s">
        <v>307</v>
      </c>
      <c r="E38" s="56" t="s">
        <v>308</v>
      </c>
      <c r="F38" s="31" t="s">
        <v>373</v>
      </c>
      <c r="G38" s="31"/>
      <c r="H38" s="31"/>
      <c r="I38" s="31"/>
      <c r="J38" s="31"/>
      <c r="K38" s="31"/>
    </row>
    <row r="39" spans="1:11" ht="14" x14ac:dyDescent="0.15">
      <c r="A39" s="30">
        <v>45075.943182870367</v>
      </c>
      <c r="B39" s="31" t="s">
        <v>281</v>
      </c>
      <c r="C39" s="31" t="s">
        <v>289</v>
      </c>
      <c r="D39" s="31" t="s">
        <v>290</v>
      </c>
      <c r="E39" s="58" t="s">
        <v>326</v>
      </c>
      <c r="F39" s="31" t="s">
        <v>379</v>
      </c>
      <c r="G39" s="31"/>
      <c r="H39" s="31"/>
      <c r="I39" s="31"/>
      <c r="J39" s="31"/>
      <c r="K39" s="31"/>
    </row>
    <row r="40" spans="1:11" ht="14" x14ac:dyDescent="0.15">
      <c r="A40" s="30">
        <v>45076.400856481479</v>
      </c>
      <c r="B40" s="31" t="s">
        <v>281</v>
      </c>
      <c r="C40" s="31" t="s">
        <v>282</v>
      </c>
      <c r="D40" s="31" t="s">
        <v>327</v>
      </c>
      <c r="E40" s="31" t="s">
        <v>328</v>
      </c>
      <c r="F40" s="31" t="s">
        <v>162</v>
      </c>
      <c r="G40" s="31"/>
      <c r="H40" s="31"/>
      <c r="I40" s="31"/>
      <c r="J40" s="31"/>
      <c r="K40" s="31"/>
    </row>
    <row r="41" spans="1:11" ht="14" x14ac:dyDescent="0.15">
      <c r="A41" s="80">
        <v>45076.529108796298</v>
      </c>
      <c r="B41" s="81" t="s">
        <v>281</v>
      </c>
      <c r="C41" s="81" t="s">
        <v>282</v>
      </c>
      <c r="D41" s="81" t="s">
        <v>164</v>
      </c>
      <c r="E41" s="81" t="s">
        <v>318</v>
      </c>
      <c r="F41" s="81" t="s">
        <v>163</v>
      </c>
      <c r="G41" s="31"/>
      <c r="H41" s="31"/>
      <c r="I41" s="31"/>
      <c r="J41" s="31"/>
      <c r="K41" s="31"/>
    </row>
    <row r="42" spans="1:11" ht="14" x14ac:dyDescent="0.15">
      <c r="A42" s="31"/>
      <c r="B42" s="31" t="s">
        <v>279</v>
      </c>
      <c r="C42" s="31" t="s">
        <v>41</v>
      </c>
      <c r="D42" s="31" t="s">
        <v>170</v>
      </c>
      <c r="E42" s="31" t="s">
        <v>153</v>
      </c>
      <c r="F42" s="31"/>
      <c r="G42" s="31"/>
      <c r="H42" s="31"/>
      <c r="I42" s="31"/>
      <c r="J42" s="31"/>
      <c r="K42" s="31"/>
    </row>
    <row r="43" spans="1:11" ht="14" x14ac:dyDescent="0.15">
      <c r="A43" s="31"/>
      <c r="B43" s="31" t="s">
        <v>279</v>
      </c>
      <c r="C43" s="31" t="s">
        <v>286</v>
      </c>
      <c r="D43" s="31" t="s">
        <v>329</v>
      </c>
      <c r="E43" s="31" t="s">
        <v>330</v>
      </c>
      <c r="F43" s="31"/>
      <c r="G43" s="31"/>
      <c r="H43" s="31"/>
      <c r="I43" s="31"/>
      <c r="J43" s="31"/>
      <c r="K43" s="31"/>
    </row>
    <row r="44" spans="1:11" ht="14" x14ac:dyDescent="0.15">
      <c r="A44" s="31"/>
      <c r="B44" s="31" t="s">
        <v>279</v>
      </c>
      <c r="C44" s="31" t="s">
        <v>41</v>
      </c>
      <c r="D44" s="31"/>
      <c r="E44" s="31" t="s">
        <v>331</v>
      </c>
      <c r="F44" s="31"/>
      <c r="G44" s="31"/>
      <c r="H44" s="31"/>
      <c r="I44" s="31"/>
      <c r="J44" s="31"/>
      <c r="K44" s="31"/>
    </row>
    <row r="45" spans="1:11" ht="14" x14ac:dyDescent="0.15">
      <c r="A45" s="31"/>
      <c r="B45" s="31" t="s">
        <v>279</v>
      </c>
      <c r="C45" s="31" t="s">
        <v>286</v>
      </c>
      <c r="D45" s="31" t="s">
        <v>332</v>
      </c>
      <c r="E45" s="31" t="s">
        <v>333</v>
      </c>
      <c r="F45" s="31" t="s">
        <v>334</v>
      </c>
      <c r="G45" s="31"/>
      <c r="H45" s="31"/>
      <c r="I45" s="31"/>
      <c r="J45" s="31"/>
      <c r="K45" s="31"/>
    </row>
    <row r="46" spans="1:11" ht="14" x14ac:dyDescent="0.15">
      <c r="A46" s="31"/>
      <c r="B46" s="31" t="s">
        <v>281</v>
      </c>
      <c r="C46" s="32" t="s">
        <v>302</v>
      </c>
      <c r="D46" s="31"/>
      <c r="E46" s="56" t="s">
        <v>303</v>
      </c>
      <c r="F46" s="31" t="s">
        <v>373</v>
      </c>
      <c r="G46" s="33" t="s">
        <v>335</v>
      </c>
      <c r="H46" s="31"/>
      <c r="I46" s="31"/>
      <c r="J46" s="31"/>
      <c r="K46" s="31"/>
    </row>
    <row r="47" spans="1:11" x14ac:dyDescent="0.15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</row>
    <row r="48" spans="1:11" x14ac:dyDescent="0.15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</row>
    <row r="49" spans="1:11" x14ac:dyDescent="0.15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</row>
    <row r="50" spans="1:11" x14ac:dyDescent="0.15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</row>
    <row r="51" spans="1:11" x14ac:dyDescent="0.15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</row>
    <row r="52" spans="1:11" x14ac:dyDescent="0.15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</row>
    <row r="53" spans="1:11" x14ac:dyDescent="0.15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</row>
    <row r="54" spans="1:11" x14ac:dyDescent="0.15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</row>
    <row r="55" spans="1:11" x14ac:dyDescent="0.15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</row>
    <row r="56" spans="1:11" x14ac:dyDescent="0.15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</row>
    <row r="57" spans="1:11" x14ac:dyDescent="0.15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</row>
    <row r="58" spans="1:11" x14ac:dyDescent="0.15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</row>
    <row r="59" spans="1:11" x14ac:dyDescent="0.15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</row>
    <row r="60" spans="1:11" x14ac:dyDescent="0.15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</row>
    <row r="61" spans="1:11" x14ac:dyDescent="0.15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</row>
    <row r="62" spans="1:11" x14ac:dyDescent="0.15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</row>
    <row r="63" spans="1:11" x14ac:dyDescent="0.15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</row>
    <row r="64" spans="1:11" x14ac:dyDescent="0.15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</row>
    <row r="65" spans="1:11" x14ac:dyDescent="0.15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</row>
    <row r="66" spans="1:11" x14ac:dyDescent="0.15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</row>
    <row r="67" spans="1:11" x14ac:dyDescent="0.15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</row>
    <row r="68" spans="1:11" x14ac:dyDescent="0.15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x14ac:dyDescent="0.15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</row>
    <row r="70" spans="1:11" x14ac:dyDescent="0.15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</row>
    <row r="71" spans="1:11" x14ac:dyDescent="0.15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</row>
    <row r="72" spans="1:11" x14ac:dyDescent="0.15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</row>
    <row r="73" spans="1:11" x14ac:dyDescent="0.15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</row>
    <row r="74" spans="1:11" x14ac:dyDescent="0.15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</row>
    <row r="75" spans="1:11" x14ac:dyDescent="0.15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</row>
    <row r="76" spans="1:11" x14ac:dyDescent="0.15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</row>
    <row r="77" spans="1:11" x14ac:dyDescent="0.15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</row>
    <row r="78" spans="1:11" x14ac:dyDescent="0.15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</row>
    <row r="79" spans="1:11" x14ac:dyDescent="0.15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</row>
    <row r="80" spans="1:11" x14ac:dyDescent="0.15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</row>
    <row r="81" spans="1:11" x14ac:dyDescent="0.15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</row>
    <row r="82" spans="1:11" x14ac:dyDescent="0.15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</row>
    <row r="83" spans="1:11" x14ac:dyDescent="0.15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</row>
    <row r="84" spans="1:11" x14ac:dyDescent="0.15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</row>
    <row r="85" spans="1:11" x14ac:dyDescent="0.15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</row>
    <row r="86" spans="1:11" x14ac:dyDescent="0.15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</row>
    <row r="87" spans="1:11" x14ac:dyDescent="0.15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</row>
    <row r="88" spans="1:11" x14ac:dyDescent="0.15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</row>
    <row r="89" spans="1:11" x14ac:dyDescent="0.15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</row>
    <row r="90" spans="1:11" x14ac:dyDescent="0.15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</row>
    <row r="91" spans="1:11" x14ac:dyDescent="0.15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</row>
    <row r="92" spans="1:11" x14ac:dyDescent="0.15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</row>
    <row r="93" spans="1:11" x14ac:dyDescent="0.15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</row>
    <row r="94" spans="1:11" x14ac:dyDescent="0.15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</row>
    <row r="95" spans="1:11" x14ac:dyDescent="0.15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</row>
    <row r="96" spans="1:11" x14ac:dyDescent="0.15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</row>
    <row r="97" spans="1:11" x14ac:dyDescent="0.15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</row>
    <row r="98" spans="1:11" x14ac:dyDescent="0.15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</row>
    <row r="99" spans="1:11" x14ac:dyDescent="0.15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</row>
    <row r="100" spans="1:11" x14ac:dyDescent="0.15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</row>
    <row r="101" spans="1:11" x14ac:dyDescent="0.15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</row>
    <row r="102" spans="1:11" x14ac:dyDescent="0.15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</row>
    <row r="103" spans="1:11" x14ac:dyDescent="0.15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</row>
    <row r="104" spans="1:11" x14ac:dyDescent="0.15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</row>
    <row r="105" spans="1:11" x14ac:dyDescent="0.15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</row>
    <row r="106" spans="1:11" x14ac:dyDescent="0.15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</row>
    <row r="107" spans="1:11" x14ac:dyDescent="0.15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</row>
    <row r="108" spans="1:11" x14ac:dyDescent="0.15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</row>
    <row r="109" spans="1:11" x14ac:dyDescent="0.15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</row>
    <row r="110" spans="1:11" x14ac:dyDescent="0.15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</row>
    <row r="111" spans="1:11" x14ac:dyDescent="0.15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</row>
    <row r="112" spans="1:11" x14ac:dyDescent="0.15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</row>
    <row r="113" spans="1:11" x14ac:dyDescent="0.15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</row>
    <row r="114" spans="1:11" x14ac:dyDescent="0.15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</row>
    <row r="115" spans="1:11" x14ac:dyDescent="0.15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</row>
    <row r="116" spans="1:11" x14ac:dyDescent="0.15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</row>
    <row r="117" spans="1:11" x14ac:dyDescent="0.15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</row>
    <row r="118" spans="1:11" x14ac:dyDescent="0.15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</row>
    <row r="119" spans="1:11" x14ac:dyDescent="0.15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</row>
    <row r="120" spans="1:11" x14ac:dyDescent="0.15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</row>
    <row r="121" spans="1:11" x14ac:dyDescent="0.15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</row>
    <row r="122" spans="1:11" x14ac:dyDescent="0.15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</row>
    <row r="123" spans="1:11" x14ac:dyDescent="0.15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</row>
    <row r="124" spans="1:11" x14ac:dyDescent="0.15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</row>
    <row r="125" spans="1:11" x14ac:dyDescent="0.15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</row>
    <row r="126" spans="1:11" x14ac:dyDescent="0.15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</row>
    <row r="127" spans="1:11" x14ac:dyDescent="0.15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</row>
    <row r="128" spans="1:11" x14ac:dyDescent="0.15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</row>
    <row r="129" spans="1:11" x14ac:dyDescent="0.15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</row>
    <row r="130" spans="1:11" x14ac:dyDescent="0.15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</row>
    <row r="131" spans="1:11" x14ac:dyDescent="0.15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</row>
    <row r="132" spans="1:11" x14ac:dyDescent="0.15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</row>
    <row r="133" spans="1:11" x14ac:dyDescent="0.15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</row>
    <row r="134" spans="1:11" x14ac:dyDescent="0.15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</row>
    <row r="135" spans="1:11" x14ac:dyDescent="0.15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</row>
    <row r="136" spans="1:11" x14ac:dyDescent="0.15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</row>
    <row r="137" spans="1:11" x14ac:dyDescent="0.15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</row>
    <row r="138" spans="1:11" x14ac:dyDescent="0.15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</row>
    <row r="139" spans="1:11" x14ac:dyDescent="0.15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</row>
    <row r="140" spans="1:11" x14ac:dyDescent="0.15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</row>
    <row r="141" spans="1:11" x14ac:dyDescent="0.15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</row>
  </sheetData>
  <autoFilter ref="A1:F46" xr:uid="{00000000-0001-0000-0000-000000000000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9077F-C045-4807-9ED4-6B7834ED74C3}">
  <dimension ref="A1:K22"/>
  <sheetViews>
    <sheetView zoomScaleNormal="100" workbookViewId="0">
      <pane ySplit="1" topLeftCell="A2" activePane="bottomLeft" state="frozen"/>
      <selection pane="bottomLeft" activeCell="I72" sqref="I72"/>
    </sheetView>
  </sheetViews>
  <sheetFormatPr baseColWidth="10" defaultColWidth="8.83203125" defaultRowHeight="13" x14ac:dyDescent="0.15"/>
  <cols>
    <col min="1" max="1" width="24.83203125" customWidth="1"/>
    <col min="2" max="2" width="9.5" customWidth="1"/>
    <col min="10" max="10" width="18.1640625" customWidth="1"/>
    <col min="11" max="11" width="13.33203125" style="65" customWidth="1"/>
    <col min="12" max="12" width="18.1640625" customWidth="1"/>
    <col min="13" max="13" width="17.6640625" customWidth="1"/>
    <col min="14" max="14" width="17.83203125" customWidth="1"/>
    <col min="15" max="15" width="15.5" customWidth="1"/>
    <col min="16" max="16" width="15.33203125" customWidth="1"/>
    <col min="17" max="17" width="33" bestFit="1" customWidth="1"/>
    <col min="18" max="18" width="18.83203125" bestFit="1" customWidth="1"/>
  </cols>
  <sheetData>
    <row r="1" spans="1:7" x14ac:dyDescent="0.15">
      <c r="B1" s="27" t="s">
        <v>336</v>
      </c>
      <c r="C1" s="27" t="s">
        <v>337</v>
      </c>
      <c r="D1" s="27" t="s">
        <v>338</v>
      </c>
      <c r="E1" s="27"/>
    </row>
    <row r="2" spans="1:7" x14ac:dyDescent="0.15">
      <c r="A2" s="27" t="s">
        <v>340</v>
      </c>
      <c r="B2" s="26">
        <v>2</v>
      </c>
      <c r="C2" s="26">
        <v>4</v>
      </c>
      <c r="D2" s="27">
        <f>SUM(B2:C2)</f>
        <v>6</v>
      </c>
      <c r="E2" s="27"/>
    </row>
    <row r="3" spans="1:7" x14ac:dyDescent="0.15">
      <c r="A3" s="27" t="s">
        <v>339</v>
      </c>
      <c r="B3" s="26">
        <v>9</v>
      </c>
      <c r="C3" s="26">
        <v>20</v>
      </c>
      <c r="D3" s="27">
        <f>SUM(B3:C3)</f>
        <v>29</v>
      </c>
      <c r="E3" s="27"/>
    </row>
    <row r="4" spans="1:7" x14ac:dyDescent="0.15">
      <c r="A4" s="27" t="s">
        <v>342</v>
      </c>
      <c r="B4" s="26">
        <v>4</v>
      </c>
      <c r="C4" s="26">
        <v>3</v>
      </c>
      <c r="D4" s="27">
        <f>SUM(B4:C4)</f>
        <v>7</v>
      </c>
      <c r="E4" s="27"/>
    </row>
    <row r="5" spans="1:7" x14ac:dyDescent="0.15">
      <c r="A5" s="27" t="s">
        <v>341</v>
      </c>
      <c r="B5" s="26">
        <v>1</v>
      </c>
      <c r="C5" s="26">
        <v>0</v>
      </c>
      <c r="D5" s="27">
        <f>SUM(B5:C5)</f>
        <v>1</v>
      </c>
      <c r="E5" s="27"/>
    </row>
    <row r="6" spans="1:7" x14ac:dyDescent="0.15">
      <c r="A6" s="27" t="s">
        <v>343</v>
      </c>
      <c r="B6" s="26">
        <v>2</v>
      </c>
      <c r="C6" s="26">
        <v>0</v>
      </c>
      <c r="D6" s="27">
        <f>SUM(B6:C6)</f>
        <v>2</v>
      </c>
      <c r="E6" s="27"/>
    </row>
    <row r="7" spans="1:7" x14ac:dyDescent="0.15">
      <c r="A7" s="27" t="s">
        <v>338</v>
      </c>
      <c r="B7" s="27">
        <f>SUM(B2:B6)</f>
        <v>18</v>
      </c>
      <c r="C7" s="27">
        <f>SUM(C2:C6)</f>
        <v>27</v>
      </c>
      <c r="D7" s="27">
        <f>IF(B7+C7=D2+D3+D4+D5+D6,1,0)</f>
        <v>1</v>
      </c>
      <c r="E7" s="27"/>
    </row>
    <row r="12" spans="1:7" x14ac:dyDescent="0.15">
      <c r="A12" s="27" t="s">
        <v>345</v>
      </c>
      <c r="B12" s="27" t="s">
        <v>344</v>
      </c>
      <c r="C12" s="27" t="s">
        <v>346</v>
      </c>
      <c r="D12" s="27" t="s">
        <v>347</v>
      </c>
      <c r="E12" s="27"/>
    </row>
    <row r="13" spans="1:7" x14ac:dyDescent="0.15">
      <c r="A13" s="27" t="s">
        <v>348</v>
      </c>
      <c r="B13" s="34">
        <v>2</v>
      </c>
      <c r="E13">
        <f t="shared" ref="E13:E20" si="0">SUM(B13:D13)-F13</f>
        <v>0</v>
      </c>
      <c r="F13">
        <f>B2</f>
        <v>2</v>
      </c>
      <c r="G13">
        <v>10</v>
      </c>
    </row>
    <row r="14" spans="1:7" x14ac:dyDescent="0.15">
      <c r="A14" s="27" t="s">
        <v>349</v>
      </c>
      <c r="B14" s="34">
        <v>4</v>
      </c>
      <c r="E14">
        <f t="shared" si="0"/>
        <v>0</v>
      </c>
      <c r="F14">
        <f>C2</f>
        <v>4</v>
      </c>
      <c r="G14">
        <v>10</v>
      </c>
    </row>
    <row r="15" spans="1:7" x14ac:dyDescent="0.15">
      <c r="A15" s="27" t="s">
        <v>350</v>
      </c>
      <c r="B15" s="34">
        <v>3</v>
      </c>
      <c r="C15" s="34">
        <v>3</v>
      </c>
      <c r="D15" s="34">
        <v>3</v>
      </c>
      <c r="E15">
        <f t="shared" si="0"/>
        <v>0</v>
      </c>
      <c r="F15">
        <f>B3</f>
        <v>9</v>
      </c>
      <c r="G15">
        <v>30</v>
      </c>
    </row>
    <row r="16" spans="1:7" x14ac:dyDescent="0.15">
      <c r="A16" s="27" t="s">
        <v>351</v>
      </c>
      <c r="B16" s="34">
        <v>6</v>
      </c>
      <c r="C16" s="34">
        <v>8</v>
      </c>
      <c r="D16">
        <v>6</v>
      </c>
      <c r="E16">
        <f t="shared" si="0"/>
        <v>0</v>
      </c>
      <c r="F16">
        <f>C3</f>
        <v>20</v>
      </c>
      <c r="G16">
        <v>30</v>
      </c>
    </row>
    <row r="17" spans="1:8" x14ac:dyDescent="0.15">
      <c r="A17" s="27" t="s">
        <v>352</v>
      </c>
      <c r="B17" s="34">
        <v>1</v>
      </c>
      <c r="C17" s="34">
        <v>1</v>
      </c>
      <c r="D17">
        <v>2</v>
      </c>
      <c r="E17">
        <f t="shared" si="0"/>
        <v>0</v>
      </c>
      <c r="F17">
        <f>B4</f>
        <v>4</v>
      </c>
      <c r="G17">
        <v>60</v>
      </c>
    </row>
    <row r="18" spans="1:8" x14ac:dyDescent="0.15">
      <c r="A18" s="27" t="s">
        <v>353</v>
      </c>
      <c r="B18" s="34">
        <v>2</v>
      </c>
      <c r="C18" s="34">
        <v>1</v>
      </c>
      <c r="E18">
        <f t="shared" si="0"/>
        <v>0</v>
      </c>
      <c r="F18">
        <f>C4</f>
        <v>3</v>
      </c>
      <c r="G18">
        <v>60</v>
      </c>
    </row>
    <row r="19" spans="1:8" x14ac:dyDescent="0.15">
      <c r="A19" s="27" t="s">
        <v>354</v>
      </c>
      <c r="C19" s="34">
        <v>1</v>
      </c>
      <c r="E19">
        <f t="shared" si="0"/>
        <v>0</v>
      </c>
      <c r="F19">
        <f>B5</f>
        <v>1</v>
      </c>
      <c r="G19">
        <v>90</v>
      </c>
    </row>
    <row r="20" spans="1:8" x14ac:dyDescent="0.15">
      <c r="A20" s="27" t="s">
        <v>355</v>
      </c>
      <c r="B20" s="34">
        <v>1</v>
      </c>
      <c r="D20">
        <v>1</v>
      </c>
      <c r="E20">
        <f t="shared" si="0"/>
        <v>0</v>
      </c>
      <c r="F20">
        <f>B6</f>
        <v>2</v>
      </c>
      <c r="G20">
        <v>90</v>
      </c>
    </row>
    <row r="21" spans="1:8" x14ac:dyDescent="0.15">
      <c r="A21" s="27" t="s">
        <v>356</v>
      </c>
      <c r="B21" s="27">
        <f>(B13*$G$13+B14*$G$14+B15*$G$15+B16*$G$16+B17*$G$17+B18*$G$18+B19*$G$19+B20*$G$20)/60</f>
        <v>10</v>
      </c>
      <c r="C21" s="27">
        <f>(C13*$G$13+C14*$G$14+C15*$G$15+C16*$G$16+C17*$G$17+C18*$G$18+C19*$G$19+C20*$G$20)/60</f>
        <v>9</v>
      </c>
      <c r="D21" s="27">
        <f>(D13*$G$13+D14*$G$14+D15*$G$15+D16*$G$16+D17*$G$17+D18*$G$18+D19*$G$19+D20*$G$20)/60</f>
        <v>8</v>
      </c>
      <c r="E21" s="27"/>
      <c r="F21" s="27">
        <f>SUM(F13:F20)</f>
        <v>45</v>
      </c>
      <c r="G21" s="27">
        <f>F13*G13+F14*G14+F15*G15+F16*G16+F17*G17+F18*G18+F19*G19+F20*G20</f>
        <v>1620</v>
      </c>
      <c r="H21" s="27">
        <f>((G21/3)/60)</f>
        <v>9</v>
      </c>
    </row>
    <row r="22" spans="1:8" x14ac:dyDescent="0.15">
      <c r="A22" s="27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D4D93-D44F-4422-B177-2E74746E509B}">
  <dimension ref="A1:K143"/>
  <sheetViews>
    <sheetView zoomScale="80" zoomScaleNormal="80" workbookViewId="0">
      <selection activeCell="E28" sqref="E28"/>
    </sheetView>
  </sheetViews>
  <sheetFormatPr baseColWidth="10" defaultColWidth="8.83203125" defaultRowHeight="13" x14ac:dyDescent="0.15"/>
  <cols>
    <col min="1" max="1" width="22" customWidth="1"/>
    <col min="2" max="2" width="38.33203125" customWidth="1"/>
    <col min="3" max="3" width="24.5" customWidth="1"/>
    <col min="4" max="4" width="42.83203125" customWidth="1"/>
    <col min="5" max="5" width="62.5" bestFit="1" customWidth="1"/>
    <col min="6" max="6" width="161.5" bestFit="1" customWidth="1"/>
    <col min="8" max="8" width="33.83203125" customWidth="1"/>
  </cols>
  <sheetData>
    <row r="1" spans="1:11" s="27" customFormat="1" ht="14" x14ac:dyDescent="0.15">
      <c r="A1" s="28" t="s">
        <v>274</v>
      </c>
      <c r="B1" s="28" t="s">
        <v>275</v>
      </c>
      <c r="C1" s="28" t="s">
        <v>276</v>
      </c>
      <c r="D1" s="28" t="s">
        <v>277</v>
      </c>
      <c r="E1" s="29" t="s">
        <v>278</v>
      </c>
      <c r="F1" s="28"/>
      <c r="G1" s="28"/>
      <c r="H1" s="28"/>
      <c r="I1" s="28"/>
      <c r="J1" s="28"/>
      <c r="K1" s="28"/>
    </row>
    <row r="2" spans="1:11" ht="14" x14ac:dyDescent="0.15">
      <c r="A2" s="30">
        <v>45008.507060185184</v>
      </c>
      <c r="B2" s="31" t="s">
        <v>279</v>
      </c>
      <c r="C2" s="31" t="s">
        <v>280</v>
      </c>
      <c r="D2" s="31" t="s">
        <v>159</v>
      </c>
      <c r="E2" s="31" t="s">
        <v>11</v>
      </c>
      <c r="F2" s="31" t="s">
        <v>384</v>
      </c>
      <c r="G2" s="31" t="s">
        <v>385</v>
      </c>
      <c r="H2" s="31" t="s">
        <v>386</v>
      </c>
      <c r="I2" s="82">
        <v>600</v>
      </c>
      <c r="J2" s="31"/>
      <c r="K2" s="31"/>
    </row>
    <row r="3" spans="1:11" ht="14" x14ac:dyDescent="0.15">
      <c r="A3" s="30">
        <v>45008.600162037037</v>
      </c>
      <c r="B3" s="31" t="s">
        <v>281</v>
      </c>
      <c r="C3" s="31" t="s">
        <v>282</v>
      </c>
      <c r="D3" s="31" t="s">
        <v>167</v>
      </c>
      <c r="E3" s="31" t="s">
        <v>283</v>
      </c>
      <c r="F3" s="31"/>
      <c r="G3" s="31" t="s">
        <v>387</v>
      </c>
      <c r="H3" s="31" t="s">
        <v>386</v>
      </c>
      <c r="I3" s="82">
        <v>200</v>
      </c>
      <c r="J3" s="31"/>
      <c r="K3" s="31"/>
    </row>
    <row r="4" spans="1:11" ht="14" x14ac:dyDescent="0.15">
      <c r="A4" s="30">
        <v>45008.616238425922</v>
      </c>
      <c r="B4" s="31" t="s">
        <v>281</v>
      </c>
      <c r="C4" s="31" t="s">
        <v>282</v>
      </c>
      <c r="D4" s="31" t="s">
        <v>284</v>
      </c>
      <c r="E4" s="31" t="s">
        <v>285</v>
      </c>
      <c r="F4" s="31"/>
      <c r="G4" s="31" t="s">
        <v>373</v>
      </c>
      <c r="H4" s="31" t="s">
        <v>386</v>
      </c>
      <c r="I4" s="82">
        <v>200</v>
      </c>
      <c r="J4" s="31"/>
      <c r="K4" s="31"/>
    </row>
    <row r="5" spans="1:11" ht="14" x14ac:dyDescent="0.15">
      <c r="A5" s="30">
        <v>45008.647187499999</v>
      </c>
      <c r="B5" s="31" t="s">
        <v>279</v>
      </c>
      <c r="C5" s="31" t="s">
        <v>286</v>
      </c>
      <c r="D5" s="31" t="s">
        <v>168</v>
      </c>
      <c r="E5" s="31" t="s">
        <v>31</v>
      </c>
      <c r="F5" s="31" t="s">
        <v>388</v>
      </c>
      <c r="G5" s="31" t="s">
        <v>385</v>
      </c>
      <c r="H5" s="31"/>
      <c r="I5" s="31"/>
      <c r="J5" s="31"/>
      <c r="K5" s="31"/>
    </row>
    <row r="6" spans="1:11" ht="14" x14ac:dyDescent="0.15">
      <c r="A6" s="30">
        <v>45008.943368055552</v>
      </c>
      <c r="B6" s="31" t="s">
        <v>281</v>
      </c>
      <c r="C6" s="31" t="s">
        <v>282</v>
      </c>
      <c r="D6" s="31" t="s">
        <v>287</v>
      </c>
      <c r="E6" s="31" t="s">
        <v>288</v>
      </c>
      <c r="F6" s="31"/>
      <c r="G6" s="31" t="s">
        <v>389</v>
      </c>
      <c r="H6" s="31"/>
      <c r="I6" s="31"/>
      <c r="J6" s="31"/>
      <c r="K6" s="31"/>
    </row>
    <row r="7" spans="1:11" ht="14" x14ac:dyDescent="0.15">
      <c r="A7" s="30">
        <v>45009.027395833335</v>
      </c>
      <c r="B7" s="31" t="s">
        <v>279</v>
      </c>
      <c r="C7" s="31" t="s">
        <v>289</v>
      </c>
      <c r="D7" s="31" t="s">
        <v>290</v>
      </c>
      <c r="E7" s="31" t="s">
        <v>291</v>
      </c>
      <c r="F7" s="31" t="s">
        <v>390</v>
      </c>
      <c r="G7" s="31" t="s">
        <v>385</v>
      </c>
      <c r="H7" s="31" t="s">
        <v>391</v>
      </c>
      <c r="I7" s="82">
        <v>0</v>
      </c>
      <c r="J7" s="31"/>
      <c r="K7" s="31"/>
    </row>
    <row r="8" spans="1:11" ht="14" x14ac:dyDescent="0.15">
      <c r="A8" s="30">
        <v>45009.069386574076</v>
      </c>
      <c r="B8" s="31" t="s">
        <v>281</v>
      </c>
      <c r="C8" s="31" t="s">
        <v>282</v>
      </c>
      <c r="D8" s="31" t="s">
        <v>292</v>
      </c>
      <c r="E8" s="31" t="s">
        <v>293</v>
      </c>
      <c r="F8" s="31" t="s">
        <v>392</v>
      </c>
      <c r="G8" s="31" t="s">
        <v>393</v>
      </c>
      <c r="H8" s="31"/>
      <c r="I8" s="31"/>
      <c r="J8" s="31"/>
      <c r="K8" s="31"/>
    </row>
    <row r="9" spans="1:11" ht="14" x14ac:dyDescent="0.15">
      <c r="A9" s="30">
        <v>45009.5000462963</v>
      </c>
      <c r="B9" s="31" t="s">
        <v>281</v>
      </c>
      <c r="C9" s="31" t="s">
        <v>282</v>
      </c>
      <c r="D9" s="31" t="s">
        <v>294</v>
      </c>
      <c r="E9" s="31" t="s">
        <v>295</v>
      </c>
      <c r="F9" s="31" t="s">
        <v>394</v>
      </c>
      <c r="G9" s="31" t="s">
        <v>373</v>
      </c>
      <c r="H9" s="31" t="s">
        <v>386</v>
      </c>
      <c r="I9" s="82">
        <v>200</v>
      </c>
      <c r="J9" s="31"/>
      <c r="K9" s="31"/>
    </row>
    <row r="10" spans="1:11" ht="14" x14ac:dyDescent="0.15">
      <c r="A10" s="30">
        <v>45010.05064814815</v>
      </c>
      <c r="B10" s="31" t="s">
        <v>279</v>
      </c>
      <c r="C10" s="31" t="s">
        <v>286</v>
      </c>
      <c r="D10" s="31" t="s">
        <v>156</v>
      </c>
      <c r="E10" s="31" t="s">
        <v>296</v>
      </c>
      <c r="F10" s="31" t="s">
        <v>395</v>
      </c>
      <c r="G10" s="31" t="s">
        <v>385</v>
      </c>
      <c r="H10" s="31" t="s">
        <v>386</v>
      </c>
      <c r="I10" s="82">
        <v>600</v>
      </c>
      <c r="J10" s="31"/>
      <c r="K10" s="31"/>
    </row>
    <row r="11" spans="1:11" ht="14" x14ac:dyDescent="0.15">
      <c r="A11" s="30">
        <v>45012.071736111109</v>
      </c>
      <c r="B11" s="31" t="s">
        <v>281</v>
      </c>
      <c r="C11" s="31" t="s">
        <v>286</v>
      </c>
      <c r="D11" s="31" t="s">
        <v>297</v>
      </c>
      <c r="E11" s="31" t="s">
        <v>298</v>
      </c>
      <c r="F11" s="31"/>
      <c r="G11" s="31" t="s">
        <v>387</v>
      </c>
      <c r="H11" s="31"/>
      <c r="I11" s="31"/>
      <c r="J11" s="31"/>
      <c r="K11" s="31"/>
    </row>
    <row r="12" spans="1:11" ht="14" x14ac:dyDescent="0.15">
      <c r="A12" s="30">
        <v>45012.11550925926</v>
      </c>
      <c r="B12" s="31" t="s">
        <v>279</v>
      </c>
      <c r="C12" s="31" t="s">
        <v>282</v>
      </c>
      <c r="D12" s="31" t="s">
        <v>154</v>
      </c>
      <c r="E12" s="31" t="s">
        <v>45</v>
      </c>
      <c r="F12" s="31"/>
      <c r="G12" s="31" t="s">
        <v>385</v>
      </c>
      <c r="H12" s="31"/>
      <c r="I12" s="31"/>
      <c r="J12" s="31"/>
      <c r="K12" s="31"/>
    </row>
    <row r="13" spans="1:11" ht="14" x14ac:dyDescent="0.15">
      <c r="A13" s="30">
        <v>45012.730590277781</v>
      </c>
      <c r="B13" s="31" t="s">
        <v>281</v>
      </c>
      <c r="C13" s="31" t="s">
        <v>282</v>
      </c>
      <c r="D13" s="31" t="s">
        <v>169</v>
      </c>
      <c r="E13" s="31" t="s">
        <v>299</v>
      </c>
      <c r="F13" s="31"/>
      <c r="G13" s="31" t="s">
        <v>387</v>
      </c>
      <c r="H13" s="31"/>
      <c r="I13" s="31"/>
      <c r="J13" s="31"/>
      <c r="K13" s="31"/>
    </row>
    <row r="14" spans="1:11" ht="14" x14ac:dyDescent="0.15">
      <c r="A14" s="30">
        <v>45014.475231481483</v>
      </c>
      <c r="B14" s="31" t="s">
        <v>281</v>
      </c>
      <c r="C14" s="31" t="s">
        <v>289</v>
      </c>
      <c r="D14" s="31" t="s">
        <v>300</v>
      </c>
      <c r="E14" s="31" t="s">
        <v>301</v>
      </c>
      <c r="F14" s="31" t="s">
        <v>396</v>
      </c>
      <c r="G14" s="31" t="s">
        <v>373</v>
      </c>
      <c r="H14" s="31"/>
      <c r="I14" s="31"/>
      <c r="J14" s="31"/>
      <c r="K14" s="31"/>
    </row>
    <row r="15" spans="1:11" ht="14" x14ac:dyDescent="0.15">
      <c r="A15" s="30">
        <v>45016.541377314818</v>
      </c>
      <c r="B15" s="31" t="s">
        <v>281</v>
      </c>
      <c r="C15" s="31" t="s">
        <v>282</v>
      </c>
      <c r="D15" s="31" t="s">
        <v>302</v>
      </c>
      <c r="E15" s="31" t="s">
        <v>303</v>
      </c>
      <c r="F15" s="31"/>
      <c r="G15" s="31" t="s">
        <v>373</v>
      </c>
      <c r="H15" s="31"/>
      <c r="I15" s="31"/>
      <c r="J15" s="31"/>
      <c r="K15" s="31"/>
    </row>
    <row r="16" spans="1:11" ht="14" x14ac:dyDescent="0.15">
      <c r="A16" s="30">
        <v>45016.844375000001</v>
      </c>
      <c r="B16" s="31" t="s">
        <v>281</v>
      </c>
      <c r="C16" s="31" t="s">
        <v>282</v>
      </c>
      <c r="D16" s="31" t="s">
        <v>304</v>
      </c>
      <c r="E16" s="31" t="s">
        <v>305</v>
      </c>
      <c r="F16" s="31"/>
      <c r="G16" s="31" t="s">
        <v>387</v>
      </c>
      <c r="H16" s="31" t="s">
        <v>386</v>
      </c>
      <c r="I16" s="82">
        <v>200</v>
      </c>
      <c r="J16" s="31"/>
      <c r="K16" s="31"/>
    </row>
    <row r="17" spans="1:11" ht="28" x14ac:dyDescent="0.15">
      <c r="A17" s="83">
        <v>45017.265208333331</v>
      </c>
      <c r="B17" s="84" t="s">
        <v>281</v>
      </c>
      <c r="C17" s="84" t="s">
        <v>282</v>
      </c>
      <c r="D17" s="84" t="s">
        <v>155</v>
      </c>
      <c r="E17" s="84" t="s">
        <v>47</v>
      </c>
      <c r="F17" s="84" t="s">
        <v>397</v>
      </c>
      <c r="G17" s="84" t="s">
        <v>398</v>
      </c>
      <c r="H17" s="84"/>
      <c r="I17" s="84"/>
      <c r="J17" s="84"/>
      <c r="K17" s="84"/>
    </row>
    <row r="18" spans="1:11" ht="14" x14ac:dyDescent="0.15">
      <c r="A18" s="30">
        <v>45019.601018518515</v>
      </c>
      <c r="B18" s="31" t="s">
        <v>279</v>
      </c>
      <c r="C18" s="31" t="s">
        <v>282</v>
      </c>
      <c r="D18" s="31" t="s">
        <v>158</v>
      </c>
      <c r="E18" s="31" t="s">
        <v>61</v>
      </c>
      <c r="F18" s="31" t="s">
        <v>399</v>
      </c>
      <c r="G18" s="31" t="s">
        <v>400</v>
      </c>
      <c r="H18" s="31" t="s">
        <v>386</v>
      </c>
      <c r="I18" s="31"/>
      <c r="J18" s="31"/>
      <c r="K18" s="31"/>
    </row>
    <row r="19" spans="1:11" ht="14" x14ac:dyDescent="0.15">
      <c r="A19" s="30">
        <v>45019.603171296294</v>
      </c>
      <c r="B19" s="31" t="s">
        <v>281</v>
      </c>
      <c r="C19" s="31" t="s">
        <v>282</v>
      </c>
      <c r="D19" s="31" t="s">
        <v>160</v>
      </c>
      <c r="E19" s="31" t="s">
        <v>71</v>
      </c>
      <c r="F19" s="31" t="s">
        <v>401</v>
      </c>
      <c r="G19" s="31" t="s">
        <v>373</v>
      </c>
      <c r="H19" s="31" t="s">
        <v>386</v>
      </c>
      <c r="I19" s="82">
        <v>200</v>
      </c>
      <c r="J19" s="31"/>
      <c r="K19" s="31"/>
    </row>
    <row r="20" spans="1:11" ht="14" x14ac:dyDescent="0.15">
      <c r="A20" s="30">
        <v>45019.605798611112</v>
      </c>
      <c r="B20" s="31" t="s">
        <v>279</v>
      </c>
      <c r="C20" s="31" t="s">
        <v>282</v>
      </c>
      <c r="D20" s="31" t="s">
        <v>158</v>
      </c>
      <c r="E20" s="31" t="s">
        <v>61</v>
      </c>
      <c r="F20" s="31" t="s">
        <v>399</v>
      </c>
      <c r="G20" s="31" t="s">
        <v>393</v>
      </c>
      <c r="H20" s="31" t="s">
        <v>386</v>
      </c>
      <c r="I20" s="31"/>
      <c r="J20" s="31"/>
      <c r="K20" s="31"/>
    </row>
    <row r="21" spans="1:11" ht="14" x14ac:dyDescent="0.15">
      <c r="A21" s="30">
        <v>45019.633101851854</v>
      </c>
      <c r="B21" s="31" t="s">
        <v>281</v>
      </c>
      <c r="C21" s="31" t="s">
        <v>306</v>
      </c>
      <c r="D21" s="31" t="s">
        <v>307</v>
      </c>
      <c r="E21" s="31" t="s">
        <v>308</v>
      </c>
      <c r="F21" s="31"/>
      <c r="G21" s="31" t="s">
        <v>373</v>
      </c>
      <c r="H21" s="31"/>
      <c r="I21" s="31"/>
      <c r="J21" s="31"/>
      <c r="K21" s="31"/>
    </row>
    <row r="22" spans="1:11" ht="14" x14ac:dyDescent="0.15">
      <c r="A22" s="30">
        <v>45019.785243055558</v>
      </c>
      <c r="B22" s="31" t="s">
        <v>281</v>
      </c>
      <c r="C22" s="31" t="s">
        <v>282</v>
      </c>
      <c r="D22" s="31" t="s">
        <v>309</v>
      </c>
      <c r="E22" s="31" t="s">
        <v>310</v>
      </c>
      <c r="F22" s="31"/>
      <c r="G22" s="31" t="s">
        <v>373</v>
      </c>
      <c r="H22" s="31"/>
      <c r="I22" s="31"/>
      <c r="J22" s="31"/>
      <c r="K22" s="31"/>
    </row>
    <row r="23" spans="1:11" ht="14" x14ac:dyDescent="0.15">
      <c r="A23" s="30">
        <v>45020.371215277781</v>
      </c>
      <c r="B23" s="31" t="s">
        <v>279</v>
      </c>
      <c r="C23" s="31" t="s">
        <v>282</v>
      </c>
      <c r="D23" s="31" t="s">
        <v>311</v>
      </c>
      <c r="E23" s="31" t="s">
        <v>312</v>
      </c>
      <c r="F23" s="31" t="s">
        <v>402</v>
      </c>
      <c r="G23" s="31" t="s">
        <v>385</v>
      </c>
      <c r="H23" s="31" t="s">
        <v>386</v>
      </c>
      <c r="I23" s="82">
        <v>600</v>
      </c>
      <c r="J23" s="31"/>
      <c r="K23" s="31"/>
    </row>
    <row r="24" spans="1:11" ht="14" x14ac:dyDescent="0.15">
      <c r="A24" s="30">
        <v>45020.465115740742</v>
      </c>
      <c r="B24" s="31" t="s">
        <v>279</v>
      </c>
      <c r="C24" s="31" t="s">
        <v>282</v>
      </c>
      <c r="D24" s="31" t="s">
        <v>157</v>
      </c>
      <c r="E24" s="31" t="s">
        <v>54</v>
      </c>
      <c r="F24" s="31" t="s">
        <v>403</v>
      </c>
      <c r="G24" s="31" t="s">
        <v>404</v>
      </c>
      <c r="H24" s="31" t="s">
        <v>386</v>
      </c>
      <c r="I24" s="82">
        <v>85</v>
      </c>
      <c r="J24" s="31"/>
      <c r="K24" s="31"/>
    </row>
    <row r="25" spans="1:11" ht="14" x14ac:dyDescent="0.15">
      <c r="A25" s="30">
        <v>45021.420856481483</v>
      </c>
      <c r="B25" s="31" t="s">
        <v>281</v>
      </c>
      <c r="C25" s="31" t="s">
        <v>282</v>
      </c>
      <c r="D25" s="31" t="s">
        <v>313</v>
      </c>
      <c r="E25" s="31" t="s">
        <v>314</v>
      </c>
      <c r="F25" s="31" t="s">
        <v>405</v>
      </c>
      <c r="G25" s="31" t="s">
        <v>389</v>
      </c>
      <c r="H25" s="31" t="s">
        <v>386</v>
      </c>
      <c r="I25" s="82">
        <v>200</v>
      </c>
      <c r="J25" s="31"/>
      <c r="K25" s="31"/>
    </row>
    <row r="26" spans="1:11" ht="14" x14ac:dyDescent="0.15">
      <c r="A26" s="30">
        <v>45022.081574074073</v>
      </c>
      <c r="B26" s="31" t="s">
        <v>279</v>
      </c>
      <c r="C26" s="31" t="s">
        <v>282</v>
      </c>
      <c r="D26" s="31" t="s">
        <v>315</v>
      </c>
      <c r="E26" s="31" t="s">
        <v>316</v>
      </c>
      <c r="F26" s="31" t="s">
        <v>406</v>
      </c>
      <c r="G26" s="31" t="s">
        <v>385</v>
      </c>
      <c r="H26" s="31" t="s">
        <v>386</v>
      </c>
      <c r="I26" s="82">
        <v>600</v>
      </c>
      <c r="J26" s="31"/>
      <c r="K26" s="31"/>
    </row>
    <row r="27" spans="1:11" ht="14" x14ac:dyDescent="0.15">
      <c r="A27" s="30">
        <v>45023.414965277778</v>
      </c>
      <c r="B27" s="31" t="s">
        <v>281</v>
      </c>
      <c r="C27" s="31" t="s">
        <v>282</v>
      </c>
      <c r="D27" s="31" t="s">
        <v>164</v>
      </c>
      <c r="E27" s="31" t="s">
        <v>318</v>
      </c>
      <c r="F27" s="31" t="s">
        <v>407</v>
      </c>
      <c r="G27" s="31" t="s">
        <v>389</v>
      </c>
      <c r="H27" s="31" t="s">
        <v>408</v>
      </c>
      <c r="I27" s="82">
        <v>0</v>
      </c>
      <c r="J27" s="31"/>
      <c r="K27" s="31"/>
    </row>
    <row r="28" spans="1:11" ht="14" x14ac:dyDescent="0.15">
      <c r="A28" s="30">
        <v>45029.09097222222</v>
      </c>
      <c r="B28" s="31" t="s">
        <v>279</v>
      </c>
      <c r="C28" s="31" t="s">
        <v>282</v>
      </c>
      <c r="D28" s="31" t="s">
        <v>319</v>
      </c>
      <c r="E28" s="31" t="s">
        <v>320</v>
      </c>
      <c r="F28" s="31" t="s">
        <v>409</v>
      </c>
      <c r="G28" s="31" t="s">
        <v>385</v>
      </c>
      <c r="H28" s="31" t="s">
        <v>386</v>
      </c>
      <c r="I28" s="82">
        <v>85</v>
      </c>
      <c r="J28" s="31"/>
      <c r="K28" s="31"/>
    </row>
    <row r="29" spans="1:11" ht="14" x14ac:dyDescent="0.15">
      <c r="A29" s="30">
        <v>45029.461053240739</v>
      </c>
      <c r="B29" s="31" t="s">
        <v>281</v>
      </c>
      <c r="C29" s="31" t="s">
        <v>289</v>
      </c>
      <c r="D29" s="31" t="s">
        <v>166</v>
      </c>
      <c r="E29" s="31" t="s">
        <v>321</v>
      </c>
      <c r="F29" s="31"/>
      <c r="G29" s="31" t="s">
        <v>373</v>
      </c>
      <c r="H29" s="31" t="s">
        <v>386</v>
      </c>
      <c r="I29" s="82">
        <v>200</v>
      </c>
      <c r="J29" s="31"/>
      <c r="K29" s="31"/>
    </row>
    <row r="30" spans="1:11" ht="14" x14ac:dyDescent="0.15">
      <c r="A30" s="30">
        <v>45029.472314814811</v>
      </c>
      <c r="B30" s="31" t="s">
        <v>279</v>
      </c>
      <c r="C30" s="31" t="s">
        <v>289</v>
      </c>
      <c r="D30" s="31" t="s">
        <v>322</v>
      </c>
      <c r="E30" s="31" t="s">
        <v>323</v>
      </c>
      <c r="F30" s="31" t="s">
        <v>410</v>
      </c>
      <c r="G30" s="31"/>
      <c r="H30" s="31"/>
      <c r="I30" s="31"/>
      <c r="J30" s="31"/>
      <c r="K30" s="31"/>
    </row>
    <row r="31" spans="1:11" ht="14" x14ac:dyDescent="0.15">
      <c r="A31" s="30">
        <v>45030.012233796297</v>
      </c>
      <c r="B31" s="31" t="s">
        <v>281</v>
      </c>
      <c r="C31" s="31" t="s">
        <v>282</v>
      </c>
      <c r="D31" s="31" t="s">
        <v>324</v>
      </c>
      <c r="E31" s="31" t="s">
        <v>325</v>
      </c>
      <c r="F31" s="31" t="s">
        <v>411</v>
      </c>
      <c r="G31" s="31" t="s">
        <v>389</v>
      </c>
      <c r="H31" s="31"/>
      <c r="I31" s="31"/>
      <c r="J31" s="31"/>
      <c r="K31" s="31"/>
    </row>
    <row r="32" spans="1:11" ht="28" x14ac:dyDescent="0.15">
      <c r="A32" s="30">
        <v>45030.05777777778</v>
      </c>
      <c r="B32" s="31" t="s">
        <v>279</v>
      </c>
      <c r="C32" s="31" t="s">
        <v>282</v>
      </c>
      <c r="D32" s="31" t="s">
        <v>155</v>
      </c>
      <c r="E32" s="31" t="s">
        <v>47</v>
      </c>
      <c r="F32" s="31" t="s">
        <v>412</v>
      </c>
      <c r="G32" s="31" t="s">
        <v>398</v>
      </c>
      <c r="H32" s="31" t="s">
        <v>386</v>
      </c>
      <c r="I32" s="82">
        <v>600</v>
      </c>
      <c r="J32" s="31"/>
      <c r="K32" s="31"/>
    </row>
    <row r="33" spans="1:11" ht="14" x14ac:dyDescent="0.15">
      <c r="A33" s="85">
        <v>45046.082905092589</v>
      </c>
      <c r="B33" s="86" t="s">
        <v>279</v>
      </c>
      <c r="C33" s="86" t="s">
        <v>282</v>
      </c>
      <c r="D33" s="86" t="s">
        <v>319</v>
      </c>
      <c r="E33" s="86" t="s">
        <v>320</v>
      </c>
      <c r="F33" s="86" t="s">
        <v>413</v>
      </c>
      <c r="G33" s="86"/>
      <c r="H33" s="86"/>
      <c r="I33" s="86"/>
      <c r="J33" s="86"/>
      <c r="K33" s="86"/>
    </row>
    <row r="34" spans="1:11" ht="14" x14ac:dyDescent="0.15">
      <c r="A34" s="85">
        <v>45048.74931712963</v>
      </c>
      <c r="B34" s="86" t="s">
        <v>281</v>
      </c>
      <c r="C34" s="86" t="s">
        <v>282</v>
      </c>
      <c r="D34" s="86" t="s">
        <v>169</v>
      </c>
      <c r="E34" s="86" t="s">
        <v>299</v>
      </c>
      <c r="F34" s="86" t="s">
        <v>413</v>
      </c>
      <c r="G34" s="86"/>
      <c r="H34" s="86"/>
      <c r="I34" s="86"/>
      <c r="J34" s="86"/>
      <c r="K34" s="86"/>
    </row>
    <row r="35" spans="1:11" ht="14" x14ac:dyDescent="0.15">
      <c r="A35" s="85">
        <v>45065.517094907409</v>
      </c>
      <c r="B35" s="86" t="s">
        <v>281</v>
      </c>
      <c r="C35" s="86" t="s">
        <v>282</v>
      </c>
      <c r="D35" s="86" t="s">
        <v>294</v>
      </c>
      <c r="E35" s="86" t="s">
        <v>295</v>
      </c>
      <c r="F35" s="86" t="s">
        <v>413</v>
      </c>
      <c r="G35" s="86"/>
      <c r="H35" s="86"/>
      <c r="I35" s="86"/>
      <c r="J35" s="86"/>
      <c r="K35" s="86"/>
    </row>
    <row r="36" spans="1:11" ht="14" x14ac:dyDescent="0.15">
      <c r="A36" s="85">
        <v>45065.586145833331</v>
      </c>
      <c r="B36" s="86" t="s">
        <v>279</v>
      </c>
      <c r="C36" s="86" t="s">
        <v>282</v>
      </c>
      <c r="D36" s="86" t="s">
        <v>154</v>
      </c>
      <c r="E36" s="86" t="s">
        <v>45</v>
      </c>
      <c r="F36" s="86" t="s">
        <v>413</v>
      </c>
      <c r="G36" s="86"/>
      <c r="H36" s="86"/>
      <c r="I36" s="86"/>
      <c r="J36" s="86"/>
      <c r="K36" s="86"/>
    </row>
    <row r="37" spans="1:11" ht="14" x14ac:dyDescent="0.15">
      <c r="A37" s="85">
        <v>45065.736944444441</v>
      </c>
      <c r="B37" s="86" t="s">
        <v>281</v>
      </c>
      <c r="C37" s="86" t="s">
        <v>289</v>
      </c>
      <c r="D37" s="86" t="s">
        <v>300</v>
      </c>
      <c r="E37" s="86" t="s">
        <v>301</v>
      </c>
      <c r="F37" s="86" t="s">
        <v>413</v>
      </c>
      <c r="G37" s="86"/>
      <c r="H37" s="86"/>
      <c r="I37" s="86"/>
      <c r="J37" s="86"/>
      <c r="K37" s="86"/>
    </row>
    <row r="38" spans="1:11" ht="14" x14ac:dyDescent="0.15">
      <c r="A38" s="85">
        <v>45069.535925925928</v>
      </c>
      <c r="B38" s="86" t="s">
        <v>281</v>
      </c>
      <c r="C38" s="86" t="s">
        <v>306</v>
      </c>
      <c r="D38" s="86" t="s">
        <v>307</v>
      </c>
      <c r="E38" s="86" t="s">
        <v>308</v>
      </c>
      <c r="F38" s="86" t="s">
        <v>413</v>
      </c>
      <c r="G38" s="86"/>
      <c r="H38" s="86"/>
      <c r="I38" s="86"/>
      <c r="J38" s="86"/>
      <c r="K38" s="86"/>
    </row>
    <row r="39" spans="1:11" ht="14" x14ac:dyDescent="0.15">
      <c r="A39" s="85">
        <v>45075.943182870367</v>
      </c>
      <c r="B39" s="86" t="s">
        <v>281</v>
      </c>
      <c r="C39" s="86" t="s">
        <v>289</v>
      </c>
      <c r="D39" s="86" t="s">
        <v>290</v>
      </c>
      <c r="E39" s="86" t="s">
        <v>326</v>
      </c>
      <c r="F39" s="86" t="s">
        <v>413</v>
      </c>
      <c r="G39" s="86"/>
      <c r="H39" s="86"/>
      <c r="I39" s="86"/>
      <c r="J39" s="86"/>
      <c r="K39" s="86"/>
    </row>
    <row r="40" spans="1:11" ht="14" x14ac:dyDescent="0.15">
      <c r="A40" s="30">
        <v>45076.400856481479</v>
      </c>
      <c r="B40" s="31" t="s">
        <v>281</v>
      </c>
      <c r="C40" s="31" t="s">
        <v>282</v>
      </c>
      <c r="D40" s="31" t="s">
        <v>327</v>
      </c>
      <c r="E40" s="31" t="s">
        <v>328</v>
      </c>
      <c r="F40" s="31" t="s">
        <v>414</v>
      </c>
      <c r="G40" s="31" t="s">
        <v>389</v>
      </c>
      <c r="H40" s="31"/>
      <c r="I40" s="31"/>
      <c r="J40" s="31"/>
      <c r="K40" s="31"/>
    </row>
    <row r="41" spans="1:11" ht="14" x14ac:dyDescent="0.15">
      <c r="A41" s="87">
        <v>45076.529108796298</v>
      </c>
      <c r="B41" s="88" t="s">
        <v>281</v>
      </c>
      <c r="C41" s="88" t="s">
        <v>282</v>
      </c>
      <c r="D41" s="88" t="s">
        <v>164</v>
      </c>
      <c r="E41" s="88" t="s">
        <v>318</v>
      </c>
      <c r="F41" s="88" t="s">
        <v>413</v>
      </c>
      <c r="G41" s="88"/>
      <c r="H41" s="88"/>
      <c r="I41" s="88"/>
      <c r="J41" s="88"/>
      <c r="K41" s="88"/>
    </row>
    <row r="42" spans="1:11" ht="14" x14ac:dyDescent="0.15">
      <c r="A42" s="30">
        <v>45082.4531712963</v>
      </c>
      <c r="B42" s="31" t="s">
        <v>279</v>
      </c>
      <c r="C42" s="31" t="s">
        <v>289</v>
      </c>
      <c r="D42" s="31" t="s">
        <v>415</v>
      </c>
      <c r="E42" s="31" t="s">
        <v>416</v>
      </c>
      <c r="F42" s="31"/>
      <c r="G42" s="31"/>
      <c r="H42" s="31" t="s">
        <v>386</v>
      </c>
      <c r="I42" s="82">
        <v>600</v>
      </c>
      <c r="J42" s="31"/>
      <c r="K42" s="31"/>
    </row>
    <row r="43" spans="1:11" ht="14" x14ac:dyDescent="0.15">
      <c r="A43" s="30">
        <v>45082.615914351853</v>
      </c>
      <c r="B43" s="31" t="s">
        <v>279</v>
      </c>
      <c r="C43" s="31" t="s">
        <v>282</v>
      </c>
      <c r="D43" s="31" t="s">
        <v>158</v>
      </c>
      <c r="E43" s="31" t="s">
        <v>417</v>
      </c>
      <c r="F43" s="31"/>
      <c r="G43" s="31"/>
      <c r="H43" s="31"/>
      <c r="I43" s="31"/>
      <c r="J43" s="31"/>
      <c r="K43" s="31"/>
    </row>
    <row r="44" spans="1:11" ht="14" x14ac:dyDescent="0.15">
      <c r="A44" s="31"/>
      <c r="B44" s="31" t="s">
        <v>279</v>
      </c>
      <c r="C44" s="31" t="s">
        <v>41</v>
      </c>
      <c r="D44" s="31" t="s">
        <v>170</v>
      </c>
      <c r="E44" s="31" t="s">
        <v>153</v>
      </c>
      <c r="F44" s="31"/>
      <c r="G44" s="31"/>
      <c r="H44" s="31"/>
      <c r="I44" s="31"/>
      <c r="J44" s="31"/>
      <c r="K44" s="31"/>
    </row>
    <row r="45" spans="1:11" ht="14" x14ac:dyDescent="0.15">
      <c r="A45" s="31"/>
      <c r="B45" s="31" t="s">
        <v>279</v>
      </c>
      <c r="C45" s="31" t="s">
        <v>286</v>
      </c>
      <c r="D45" s="31" t="s">
        <v>329</v>
      </c>
      <c r="E45" s="31" t="s">
        <v>330</v>
      </c>
      <c r="F45" s="31" t="s">
        <v>418</v>
      </c>
      <c r="G45" s="31"/>
      <c r="H45" s="31" t="s">
        <v>386</v>
      </c>
      <c r="I45" s="82">
        <v>600</v>
      </c>
      <c r="J45" s="31"/>
      <c r="K45" s="31"/>
    </row>
    <row r="46" spans="1:11" ht="14" x14ac:dyDescent="0.15">
      <c r="A46" s="31"/>
      <c r="B46" s="31" t="s">
        <v>279</v>
      </c>
      <c r="C46" s="31" t="s">
        <v>41</v>
      </c>
      <c r="D46" s="31"/>
      <c r="E46" s="31" t="s">
        <v>331</v>
      </c>
      <c r="F46" s="31"/>
      <c r="G46" s="31"/>
      <c r="H46" s="31"/>
      <c r="I46" s="31"/>
      <c r="J46" s="31"/>
      <c r="K46" s="31"/>
    </row>
    <row r="47" spans="1:11" ht="14" x14ac:dyDescent="0.15">
      <c r="A47" s="31"/>
      <c r="B47" s="31" t="s">
        <v>279</v>
      </c>
      <c r="C47" s="31" t="s">
        <v>286</v>
      </c>
      <c r="D47" s="31" t="s">
        <v>332</v>
      </c>
      <c r="E47" s="31" t="s">
        <v>333</v>
      </c>
      <c r="F47" s="31" t="s">
        <v>334</v>
      </c>
      <c r="G47" s="31"/>
      <c r="H47" s="31"/>
      <c r="I47" s="31"/>
      <c r="J47" s="31"/>
      <c r="K47" s="31"/>
    </row>
    <row r="48" spans="1:11" ht="14" x14ac:dyDescent="0.15">
      <c r="A48" s="31"/>
      <c r="B48" s="31" t="s">
        <v>281</v>
      </c>
      <c r="C48" s="32" t="s">
        <v>302</v>
      </c>
      <c r="D48" s="31"/>
      <c r="E48" s="31" t="s">
        <v>303</v>
      </c>
      <c r="F48" s="33" t="s">
        <v>335</v>
      </c>
      <c r="G48" s="31"/>
      <c r="H48" s="31"/>
      <c r="I48" s="31"/>
      <c r="J48" s="31"/>
      <c r="K48" s="31"/>
    </row>
    <row r="49" spans="1:11" ht="14" x14ac:dyDescent="0.15">
      <c r="A49" s="31"/>
      <c r="B49" s="31" t="s">
        <v>279</v>
      </c>
      <c r="C49" s="31" t="s">
        <v>419</v>
      </c>
      <c r="D49" s="89" t="s">
        <v>415</v>
      </c>
      <c r="E49" s="31" t="s">
        <v>420</v>
      </c>
      <c r="F49" s="31"/>
      <c r="G49" s="31"/>
      <c r="H49" s="31"/>
      <c r="I49" s="31"/>
      <c r="J49" s="31"/>
      <c r="K49" s="31"/>
    </row>
    <row r="50" spans="1:11" ht="14" x14ac:dyDescent="0.15">
      <c r="A50" s="31"/>
      <c r="B50" s="31" t="s">
        <v>281</v>
      </c>
      <c r="C50" s="31"/>
      <c r="D50" s="31"/>
      <c r="E50" s="31" t="s">
        <v>421</v>
      </c>
      <c r="F50" s="31" t="s">
        <v>422</v>
      </c>
      <c r="G50" s="31" t="s">
        <v>423</v>
      </c>
      <c r="H50" s="31" t="s">
        <v>386</v>
      </c>
      <c r="I50" s="82">
        <v>200</v>
      </c>
      <c r="J50" s="31"/>
      <c r="K50" s="31"/>
    </row>
    <row r="51" spans="1:11" ht="14" x14ac:dyDescent="0.15">
      <c r="A51" s="31"/>
      <c r="B51" s="31" t="s">
        <v>424</v>
      </c>
      <c r="C51" s="31"/>
      <c r="D51" s="31"/>
      <c r="E51" s="31" t="s">
        <v>425</v>
      </c>
      <c r="F51" s="31" t="s">
        <v>393</v>
      </c>
      <c r="G51" s="31" t="s">
        <v>385</v>
      </c>
      <c r="H51" s="31" t="s">
        <v>386</v>
      </c>
      <c r="I51" s="82">
        <v>600</v>
      </c>
      <c r="J51" s="31"/>
      <c r="K51" s="31"/>
    </row>
    <row r="52" spans="1:11" x14ac:dyDescent="0.15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</row>
    <row r="53" spans="1:11" x14ac:dyDescent="0.15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</row>
    <row r="54" spans="1:11" x14ac:dyDescent="0.15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</row>
    <row r="55" spans="1:11" x14ac:dyDescent="0.15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</row>
    <row r="56" spans="1:11" x14ac:dyDescent="0.15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</row>
    <row r="57" spans="1:11" x14ac:dyDescent="0.15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</row>
    <row r="58" spans="1:11" x14ac:dyDescent="0.15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</row>
    <row r="59" spans="1:11" x14ac:dyDescent="0.15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</row>
    <row r="60" spans="1:11" x14ac:dyDescent="0.15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</row>
    <row r="61" spans="1:11" x14ac:dyDescent="0.15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</row>
    <row r="62" spans="1:11" x14ac:dyDescent="0.15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</row>
    <row r="63" spans="1:11" x14ac:dyDescent="0.15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</row>
    <row r="64" spans="1:11" x14ac:dyDescent="0.15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</row>
    <row r="65" spans="1:11" x14ac:dyDescent="0.15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</row>
    <row r="66" spans="1:11" x14ac:dyDescent="0.15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</row>
    <row r="67" spans="1:11" x14ac:dyDescent="0.15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</row>
    <row r="68" spans="1:11" x14ac:dyDescent="0.15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x14ac:dyDescent="0.15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</row>
    <row r="70" spans="1:11" x14ac:dyDescent="0.15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</row>
    <row r="71" spans="1:11" x14ac:dyDescent="0.15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</row>
    <row r="72" spans="1:11" x14ac:dyDescent="0.15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</row>
    <row r="73" spans="1:11" x14ac:dyDescent="0.15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</row>
    <row r="74" spans="1:11" x14ac:dyDescent="0.15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</row>
    <row r="75" spans="1:11" x14ac:dyDescent="0.15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</row>
    <row r="76" spans="1:11" x14ac:dyDescent="0.15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</row>
    <row r="77" spans="1:11" x14ac:dyDescent="0.15">
      <c r="A77" s="31"/>
      <c r="B77" s="31"/>
      <c r="C77" s="31"/>
      <c r="D77" s="31"/>
      <c r="E77" s="31"/>
      <c r="F77" s="31"/>
      <c r="G77" s="31"/>
      <c r="H77" s="31"/>
      <c r="I77" s="31"/>
      <c r="J77" s="31"/>
      <c r="K77" s="31"/>
    </row>
    <row r="78" spans="1:11" x14ac:dyDescent="0.15">
      <c r="A78" s="31"/>
      <c r="B78" s="31"/>
      <c r="C78" s="31"/>
      <c r="D78" s="31"/>
      <c r="E78" s="31"/>
      <c r="F78" s="31"/>
      <c r="G78" s="31"/>
      <c r="H78" s="31"/>
      <c r="I78" s="31"/>
      <c r="J78" s="31"/>
      <c r="K78" s="31"/>
    </row>
    <row r="79" spans="1:11" x14ac:dyDescent="0.15">
      <c r="A79" s="31"/>
      <c r="B79" s="31"/>
      <c r="C79" s="31"/>
      <c r="D79" s="31"/>
      <c r="E79" s="31"/>
      <c r="F79" s="31"/>
      <c r="G79" s="31"/>
      <c r="H79" s="31"/>
      <c r="I79" s="31"/>
      <c r="J79" s="31"/>
      <c r="K79" s="31"/>
    </row>
    <row r="80" spans="1:11" x14ac:dyDescent="0.15">
      <c r="A80" s="31"/>
      <c r="B80" s="31"/>
      <c r="C80" s="31"/>
      <c r="D80" s="31"/>
      <c r="E80" s="31"/>
      <c r="F80" s="31"/>
      <c r="G80" s="31"/>
      <c r="H80" s="31"/>
      <c r="I80" s="31"/>
      <c r="J80" s="31"/>
      <c r="K80" s="31"/>
    </row>
    <row r="81" spans="1:11" x14ac:dyDescent="0.15">
      <c r="A81" s="31"/>
      <c r="B81" s="31"/>
      <c r="C81" s="31"/>
      <c r="D81" s="31"/>
      <c r="E81" s="31"/>
      <c r="F81" s="31"/>
      <c r="G81" s="31"/>
      <c r="H81" s="31"/>
      <c r="I81" s="31"/>
      <c r="J81" s="31"/>
      <c r="K81" s="31"/>
    </row>
    <row r="82" spans="1:11" x14ac:dyDescent="0.15">
      <c r="A82" s="31"/>
      <c r="B82" s="31"/>
      <c r="C82" s="31"/>
      <c r="D82" s="31"/>
      <c r="E82" s="31"/>
      <c r="F82" s="31"/>
      <c r="G82" s="31"/>
      <c r="H82" s="31"/>
      <c r="I82" s="31"/>
      <c r="J82" s="31"/>
      <c r="K82" s="31"/>
    </row>
    <row r="83" spans="1:11" x14ac:dyDescent="0.15">
      <c r="A83" s="31"/>
      <c r="B83" s="31"/>
      <c r="C83" s="31"/>
      <c r="D83" s="31"/>
      <c r="E83" s="31"/>
      <c r="F83" s="31"/>
      <c r="G83" s="31"/>
      <c r="H83" s="31"/>
      <c r="I83" s="31"/>
      <c r="J83" s="31"/>
      <c r="K83" s="31"/>
    </row>
    <row r="84" spans="1:11" x14ac:dyDescent="0.15">
      <c r="A84" s="31"/>
      <c r="B84" s="31"/>
      <c r="C84" s="31"/>
      <c r="D84" s="31"/>
      <c r="E84" s="31"/>
      <c r="F84" s="31"/>
      <c r="G84" s="31"/>
      <c r="H84" s="31"/>
      <c r="I84" s="31"/>
      <c r="J84" s="31"/>
      <c r="K84" s="31"/>
    </row>
    <row r="85" spans="1:11" x14ac:dyDescent="0.15">
      <c r="A85" s="31"/>
      <c r="B85" s="31"/>
      <c r="C85" s="31"/>
      <c r="D85" s="31"/>
      <c r="E85" s="31"/>
      <c r="F85" s="31"/>
      <c r="G85" s="31"/>
      <c r="H85" s="31"/>
      <c r="I85" s="31"/>
      <c r="J85" s="31"/>
      <c r="K85" s="31"/>
    </row>
    <row r="86" spans="1:11" x14ac:dyDescent="0.15">
      <c r="A86" s="31"/>
      <c r="B86" s="31"/>
      <c r="C86" s="31"/>
      <c r="D86" s="31"/>
      <c r="E86" s="31"/>
      <c r="F86" s="31"/>
      <c r="G86" s="31"/>
      <c r="H86" s="31"/>
      <c r="I86" s="31"/>
      <c r="J86" s="31"/>
      <c r="K86" s="31"/>
    </row>
    <row r="87" spans="1:11" x14ac:dyDescent="0.15">
      <c r="A87" s="31"/>
      <c r="B87" s="31"/>
      <c r="C87" s="31"/>
      <c r="D87" s="31"/>
      <c r="E87" s="31"/>
      <c r="F87" s="31"/>
      <c r="G87" s="31"/>
      <c r="H87" s="31"/>
      <c r="I87" s="31"/>
      <c r="J87" s="31"/>
      <c r="K87" s="31"/>
    </row>
    <row r="88" spans="1:11" x14ac:dyDescent="0.15">
      <c r="A88" s="31"/>
      <c r="B88" s="31"/>
      <c r="C88" s="31"/>
      <c r="D88" s="31"/>
      <c r="E88" s="31"/>
      <c r="F88" s="31"/>
      <c r="G88" s="31"/>
      <c r="H88" s="31"/>
      <c r="I88" s="31"/>
      <c r="J88" s="31"/>
      <c r="K88" s="31"/>
    </row>
    <row r="89" spans="1:11" x14ac:dyDescent="0.15">
      <c r="A89" s="31"/>
      <c r="B89" s="31"/>
      <c r="C89" s="31"/>
      <c r="D89" s="31"/>
      <c r="E89" s="31"/>
      <c r="F89" s="31"/>
      <c r="G89" s="31"/>
      <c r="H89" s="31"/>
      <c r="I89" s="31"/>
      <c r="J89" s="31"/>
      <c r="K89" s="31"/>
    </row>
    <row r="90" spans="1:11" x14ac:dyDescent="0.15">
      <c r="A90" s="31"/>
      <c r="B90" s="31"/>
      <c r="C90" s="31"/>
      <c r="D90" s="31"/>
      <c r="E90" s="31"/>
      <c r="F90" s="31"/>
      <c r="G90" s="31"/>
      <c r="H90" s="31"/>
      <c r="I90" s="31"/>
      <c r="J90" s="31"/>
      <c r="K90" s="31"/>
    </row>
    <row r="91" spans="1:11" x14ac:dyDescent="0.15">
      <c r="A91" s="31"/>
      <c r="B91" s="31"/>
      <c r="C91" s="31"/>
      <c r="D91" s="31"/>
      <c r="E91" s="31"/>
      <c r="F91" s="31"/>
      <c r="G91" s="31"/>
      <c r="H91" s="31"/>
      <c r="I91" s="31"/>
      <c r="J91" s="31"/>
      <c r="K91" s="31"/>
    </row>
    <row r="92" spans="1:11" x14ac:dyDescent="0.15">
      <c r="A92" s="31"/>
      <c r="B92" s="31"/>
      <c r="C92" s="31"/>
      <c r="D92" s="31"/>
      <c r="E92" s="31"/>
      <c r="F92" s="31"/>
      <c r="G92" s="31"/>
      <c r="H92" s="31"/>
      <c r="I92" s="31"/>
      <c r="J92" s="31"/>
      <c r="K92" s="31"/>
    </row>
    <row r="93" spans="1:11" x14ac:dyDescent="0.15">
      <c r="A93" s="31"/>
      <c r="B93" s="31"/>
      <c r="C93" s="31"/>
      <c r="D93" s="31"/>
      <c r="E93" s="31"/>
      <c r="F93" s="31"/>
      <c r="G93" s="31"/>
      <c r="H93" s="31"/>
      <c r="I93" s="31"/>
      <c r="J93" s="31"/>
      <c r="K93" s="31"/>
    </row>
    <row r="94" spans="1:11" x14ac:dyDescent="0.15">
      <c r="A94" s="31"/>
      <c r="B94" s="31"/>
      <c r="C94" s="31"/>
      <c r="D94" s="31"/>
      <c r="E94" s="31"/>
      <c r="F94" s="31"/>
      <c r="G94" s="31"/>
      <c r="H94" s="31"/>
      <c r="I94" s="31"/>
      <c r="J94" s="31"/>
      <c r="K94" s="31"/>
    </row>
    <row r="95" spans="1:11" x14ac:dyDescent="0.15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</row>
    <row r="96" spans="1:11" x14ac:dyDescent="0.15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</row>
    <row r="97" spans="1:11" x14ac:dyDescent="0.15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</row>
    <row r="98" spans="1:11" x14ac:dyDescent="0.15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</row>
    <row r="99" spans="1:11" x14ac:dyDescent="0.15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</row>
    <row r="100" spans="1:11" x14ac:dyDescent="0.15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</row>
    <row r="101" spans="1:11" x14ac:dyDescent="0.15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</row>
    <row r="102" spans="1:11" x14ac:dyDescent="0.15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</row>
    <row r="103" spans="1:11" x14ac:dyDescent="0.15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</row>
    <row r="104" spans="1:11" x14ac:dyDescent="0.15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</row>
    <row r="105" spans="1:11" x14ac:dyDescent="0.15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</row>
    <row r="106" spans="1:11" x14ac:dyDescent="0.15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</row>
    <row r="107" spans="1:11" x14ac:dyDescent="0.15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</row>
    <row r="108" spans="1:11" x14ac:dyDescent="0.15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</row>
    <row r="109" spans="1:11" x14ac:dyDescent="0.15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</row>
    <row r="110" spans="1:11" x14ac:dyDescent="0.15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</row>
    <row r="111" spans="1:11" x14ac:dyDescent="0.15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</row>
    <row r="112" spans="1:11" x14ac:dyDescent="0.15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</row>
    <row r="113" spans="1:11" x14ac:dyDescent="0.15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</row>
    <row r="114" spans="1:11" x14ac:dyDescent="0.15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</row>
    <row r="115" spans="1:11" x14ac:dyDescent="0.15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</row>
    <row r="116" spans="1:11" x14ac:dyDescent="0.15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</row>
    <row r="117" spans="1:11" x14ac:dyDescent="0.15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</row>
    <row r="118" spans="1:11" x14ac:dyDescent="0.15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</row>
    <row r="119" spans="1:11" x14ac:dyDescent="0.15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</row>
    <row r="120" spans="1:11" x14ac:dyDescent="0.15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</row>
    <row r="121" spans="1:11" x14ac:dyDescent="0.15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</row>
    <row r="122" spans="1:11" x14ac:dyDescent="0.15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</row>
    <row r="123" spans="1:11" x14ac:dyDescent="0.15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</row>
    <row r="124" spans="1:11" x14ac:dyDescent="0.15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</row>
    <row r="125" spans="1:11" x14ac:dyDescent="0.15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</row>
    <row r="126" spans="1:11" x14ac:dyDescent="0.15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</row>
    <row r="127" spans="1:11" x14ac:dyDescent="0.15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</row>
    <row r="128" spans="1:11" x14ac:dyDescent="0.15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</row>
    <row r="129" spans="1:11" x14ac:dyDescent="0.15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</row>
    <row r="130" spans="1:11" x14ac:dyDescent="0.15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</row>
    <row r="131" spans="1:11" x14ac:dyDescent="0.15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</row>
    <row r="132" spans="1:11" x14ac:dyDescent="0.15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</row>
    <row r="133" spans="1:11" x14ac:dyDescent="0.15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</row>
    <row r="134" spans="1:11" x14ac:dyDescent="0.15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</row>
    <row r="135" spans="1:11" x14ac:dyDescent="0.15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</row>
    <row r="136" spans="1:11" x14ac:dyDescent="0.15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</row>
    <row r="137" spans="1:11" x14ac:dyDescent="0.15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</row>
    <row r="138" spans="1:11" x14ac:dyDescent="0.15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</row>
    <row r="139" spans="1:11" x14ac:dyDescent="0.15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</row>
    <row r="140" spans="1:11" x14ac:dyDescent="0.15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</row>
    <row r="141" spans="1:11" x14ac:dyDescent="0.15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</row>
    <row r="142" spans="1:11" x14ac:dyDescent="0.15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</row>
    <row r="143" spans="1:11" x14ac:dyDescent="0.15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</row>
  </sheetData>
  <autoFilter ref="A1:E1" xr:uid="{BF7D4D93-D44F-4422-B177-2E74746E509B}"/>
  <hyperlinks>
    <hyperlink ref="D49" r:id="rId1" display="mailto:pmicalos@csu.edu.au" xr:uid="{B2BC7EA1-E979-466B-827F-3BBF38B621CC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TC23 PROPOSED SCHEDULE</vt:lpstr>
      <vt:lpstr>Sessions</vt:lpstr>
      <vt:lpstr>Rooms</vt:lpstr>
      <vt:lpstr>Summary</vt:lpstr>
      <vt:lpstr>Sheet1</vt:lpstr>
      <vt:lpstr>'TC23 PROPOSED SCHEDULE'!Print_Area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Tierney, Anne Margaret</dc:creator>
  <cp:lastModifiedBy>ophiochos</cp:lastModifiedBy>
  <cp:lastPrinted>2023-06-21T11:18:02Z</cp:lastPrinted>
  <dcterms:created xsi:type="dcterms:W3CDTF">2023-06-09T10:14:49Z</dcterms:created>
  <dcterms:modified xsi:type="dcterms:W3CDTF">2023-06-29T09:42:14Z</dcterms:modified>
</cp:coreProperties>
</file>